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https://d.docs.live.net/100c8883928ba0c0/Radna površina/Plan/Financijski izvještaji/Fin.izvj. 01.01.-30.06.23/"/>
    </mc:Choice>
  </mc:AlternateContent>
  <xr:revisionPtr revIDLastSave="0" documentId="8_{3AFDACB5-C107-416E-BA5E-6F688E2AF735}"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F288" i="9"/>
  <c r="E288" i="9"/>
  <c r="B288" i="9" s="1"/>
  <c r="F287" i="9"/>
  <c r="F286" i="9"/>
  <c r="H285" i="9"/>
  <c r="G285" i="9"/>
  <c r="F285" i="9"/>
  <c r="E285" i="9"/>
  <c r="B285" i="9" s="1"/>
  <c r="H284" i="9"/>
  <c r="E284" i="9" s="1"/>
  <c r="G284" i="9"/>
  <c r="F284" i="9"/>
  <c r="H283" i="9"/>
  <c r="G283" i="9"/>
  <c r="E283" i="9" s="1"/>
  <c r="B283" i="9" s="1"/>
  <c r="F283" i="9"/>
  <c r="F282" i="9"/>
  <c r="H281" i="9"/>
  <c r="E281" i="9" s="1"/>
  <c r="G281" i="9"/>
  <c r="F281" i="9"/>
  <c r="B281" i="9"/>
  <c r="H280" i="9"/>
  <c r="G280" i="9"/>
  <c r="F280" i="9"/>
  <c r="E280" i="9"/>
  <c r="B280" i="9" s="1"/>
  <c r="H279" i="9"/>
  <c r="E279" i="9" s="1"/>
  <c r="G279" i="9"/>
  <c r="F279" i="9"/>
  <c r="B279" i="9"/>
  <c r="F278" i="9"/>
  <c r="F277" i="9"/>
  <c r="F276" i="9"/>
  <c r="F275" i="9"/>
  <c r="F274" i="9"/>
  <c r="L273" i="9"/>
  <c r="F273" i="9" s="1"/>
  <c r="H273" i="9"/>
  <c r="I272" i="9"/>
  <c r="E272" i="9" s="1"/>
  <c r="H272" i="9"/>
  <c r="F272" i="9"/>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F221" i="9" s="1"/>
  <c r="E221" i="9"/>
  <c r="M220" i="9"/>
  <c r="L220" i="9"/>
  <c r="F220" i="9"/>
  <c r="E220" i="9"/>
  <c r="B220" i="9"/>
  <c r="M219" i="9"/>
  <c r="L219" i="9"/>
  <c r="E219" i="9"/>
  <c r="M218" i="9"/>
  <c r="L218" i="9"/>
  <c r="F218" i="9"/>
  <c r="E218" i="9"/>
  <c r="B218" i="9"/>
  <c r="M217" i="9"/>
  <c r="L217" i="9"/>
  <c r="E217" i="9"/>
  <c r="M216" i="9"/>
  <c r="L216" i="9"/>
  <c r="F216" i="9" s="1"/>
  <c r="B216" i="9" s="1"/>
  <c r="E216" i="9"/>
  <c r="M215" i="9"/>
  <c r="L215" i="9"/>
  <c r="F215" i="9" s="1"/>
  <c r="E215" i="9"/>
  <c r="M214" i="9"/>
  <c r="L214" i="9"/>
  <c r="F214" i="9" s="1"/>
  <c r="B214" i="9" s="1"/>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G145" i="9"/>
  <c r="F145" i="9"/>
  <c r="B145" i="9"/>
  <c r="H144" i="9"/>
  <c r="G144" i="9"/>
  <c r="F144" i="9"/>
  <c r="E144" i="9"/>
  <c r="B144" i="9" s="1"/>
  <c r="H143" i="9"/>
  <c r="E143" i="9" s="1"/>
  <c r="G143" i="9"/>
  <c r="F143" i="9"/>
  <c r="B143" i="9"/>
  <c r="F142" i="9"/>
  <c r="H141" i="9"/>
  <c r="E141" i="9" s="1"/>
  <c r="G141" i="9"/>
  <c r="F141" i="9"/>
  <c r="H140" i="9"/>
  <c r="G140" i="9"/>
  <c r="F140" i="9"/>
  <c r="E140" i="9"/>
  <c r="B140" i="9" s="1"/>
  <c r="H139" i="9"/>
  <c r="E139" i="9" s="1"/>
  <c r="G139" i="9"/>
  <c r="F139" i="9"/>
  <c r="H138" i="9"/>
  <c r="G138" i="9"/>
  <c r="F138" i="9"/>
  <c r="E138" i="9"/>
  <c r="B138" i="9" s="1"/>
  <c r="H137" i="9"/>
  <c r="E137" i="9" s="1"/>
  <c r="G137" i="9"/>
  <c r="F137" i="9"/>
  <c r="H136" i="9"/>
  <c r="G136" i="9"/>
  <c r="F136" i="9"/>
  <c r="E136" i="9"/>
  <c r="B136" i="9" s="1"/>
  <c r="H135" i="9"/>
  <c r="E135" i="9" s="1"/>
  <c r="G135" i="9"/>
  <c r="F135" i="9"/>
  <c r="H134" i="9"/>
  <c r="G134" i="9"/>
  <c r="F134" i="9"/>
  <c r="E134" i="9"/>
  <c r="B134" i="9" s="1"/>
  <c r="H133" i="9"/>
  <c r="E133" i="9" s="1"/>
  <c r="G133" i="9"/>
  <c r="F133" i="9"/>
  <c r="H132" i="9"/>
  <c r="G132" i="9"/>
  <c r="F132" i="9"/>
  <c r="E132" i="9"/>
  <c r="B132" i="9" s="1"/>
  <c r="H131" i="9"/>
  <c r="E131" i="9" s="1"/>
  <c r="G131" i="9"/>
  <c r="F131" i="9"/>
  <c r="H130" i="9"/>
  <c r="G130" i="9"/>
  <c r="F130" i="9"/>
  <c r="E130" i="9"/>
  <c r="B130" i="9" s="1"/>
  <c r="H129" i="9"/>
  <c r="E129" i="9" s="1"/>
  <c r="G129" i="9"/>
  <c r="F129" i="9"/>
  <c r="H128" i="9"/>
  <c r="G128" i="9"/>
  <c r="F128" i="9"/>
  <c r="E128" i="9"/>
  <c r="B128" i="9" s="1"/>
  <c r="H127" i="9"/>
  <c r="E127" i="9" s="1"/>
  <c r="G127" i="9"/>
  <c r="F127" i="9"/>
  <c r="H126" i="9"/>
  <c r="G126" i="9"/>
  <c r="F126" i="9"/>
  <c r="E126" i="9"/>
  <c r="B126" i="9" s="1"/>
  <c r="H125" i="9"/>
  <c r="E125" i="9" s="1"/>
  <c r="G125" i="9"/>
  <c r="F125" i="9"/>
  <c r="H124" i="9"/>
  <c r="G124" i="9"/>
  <c r="F124" i="9"/>
  <c r="E124" i="9"/>
  <c r="B124" i="9" s="1"/>
  <c r="H123" i="9"/>
  <c r="E123" i="9" s="1"/>
  <c r="G123" i="9"/>
  <c r="F123" i="9"/>
  <c r="H122" i="9"/>
  <c r="G122" i="9"/>
  <c r="F122" i="9"/>
  <c r="E122" i="9"/>
  <c r="B122" i="9" s="1"/>
  <c r="H121" i="9"/>
  <c r="E121" i="9" s="1"/>
  <c r="G121" i="9"/>
  <c r="F121" i="9"/>
  <c r="H120" i="9"/>
  <c r="G120" i="9"/>
  <c r="F120" i="9"/>
  <c r="E120" i="9"/>
  <c r="B120" i="9" s="1"/>
  <c r="H119" i="9"/>
  <c r="E119" i="9" s="1"/>
  <c r="G119" i="9"/>
  <c r="F119" i="9"/>
  <c r="H118" i="9"/>
  <c r="G118" i="9"/>
  <c r="F118" i="9"/>
  <c r="E118" i="9"/>
  <c r="B118" i="9" s="1"/>
  <c r="H117" i="9"/>
  <c r="E117" i="9" s="1"/>
  <c r="G117" i="9"/>
  <c r="F117" i="9"/>
  <c r="H116" i="9"/>
  <c r="G116" i="9"/>
  <c r="F116" i="9"/>
  <c r="E116" i="9"/>
  <c r="B116" i="9" s="1"/>
  <c r="H115" i="9"/>
  <c r="E115" i="9" s="1"/>
  <c r="G115" i="9"/>
  <c r="F115" i="9"/>
  <c r="H114" i="9"/>
  <c r="G114" i="9"/>
  <c r="F114" i="9"/>
  <c r="E114" i="9"/>
  <c r="B114" i="9" s="1"/>
  <c r="H113" i="9"/>
  <c r="E113" i="9" s="1"/>
  <c r="G113" i="9"/>
  <c r="F113" i="9"/>
  <c r="H112" i="9"/>
  <c r="G112" i="9"/>
  <c r="F112" i="9"/>
  <c r="E112" i="9"/>
  <c r="B112" i="9" s="1"/>
  <c r="H111" i="9"/>
  <c r="E111" i="9" s="1"/>
  <c r="G111" i="9"/>
  <c r="F111" i="9"/>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E43" i="9" s="1"/>
  <c r="B43" i="9" s="1"/>
  <c r="G43" i="9"/>
  <c r="F43" i="9"/>
  <c r="H42" i="9"/>
  <c r="E42" i="9" s="1"/>
  <c r="B42" i="9" s="1"/>
  <c r="G42" i="9"/>
  <c r="F42" i="9"/>
  <c r="H41" i="9"/>
  <c r="G41" i="9"/>
  <c r="F41" i="9"/>
  <c r="E41" i="9"/>
  <c r="B41" i="9" s="1"/>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G35" i="9"/>
  <c r="F35" i="9"/>
  <c r="E35" i="9"/>
  <c r="B35" i="9" s="1"/>
  <c r="H34" i="9"/>
  <c r="E34" i="9" s="1"/>
  <c r="B34" i="9" s="1"/>
  <c r="G34" i="9"/>
  <c r="F34" i="9"/>
  <c r="H33" i="9"/>
  <c r="E33" i="9" s="1"/>
  <c r="B33" i="9" s="1"/>
  <c r="G33" i="9"/>
  <c r="F33" i="9"/>
  <c r="H32" i="9"/>
  <c r="G32" i="9"/>
  <c r="F32" i="9"/>
  <c r="H31" i="9"/>
  <c r="G31" i="9"/>
  <c r="F31" i="9"/>
  <c r="E31" i="9"/>
  <c r="B31" i="9" s="1"/>
  <c r="H30" i="9"/>
  <c r="E30" i="9" s="1"/>
  <c r="B30" i="9" s="1"/>
  <c r="G30" i="9"/>
  <c r="F30" i="9"/>
  <c r="H29" i="9"/>
  <c r="E29" i="9" s="1"/>
  <c r="B29" i="9" s="1"/>
  <c r="G29" i="9"/>
  <c r="F29" i="9"/>
  <c r="H28" i="9"/>
  <c r="E28" i="9" s="1"/>
  <c r="B28" i="9" s="1"/>
  <c r="G28" i="9"/>
  <c r="F28" i="9"/>
  <c r="H27" i="9"/>
  <c r="G27" i="9"/>
  <c r="F27" i="9"/>
  <c r="E27" i="9"/>
  <c r="B27" i="9" s="1"/>
  <c r="H26" i="9"/>
  <c r="E26" i="9" s="1"/>
  <c r="B26" i="9" s="1"/>
  <c r="G26" i="9"/>
  <c r="F26" i="9"/>
  <c r="H25" i="9"/>
  <c r="G25" i="9"/>
  <c r="F25" i="9"/>
  <c r="E25" i="9"/>
  <c r="B25" i="9" s="1"/>
  <c r="H24" i="9"/>
  <c r="E24" i="9" s="1"/>
  <c r="B24" i="9" s="1"/>
  <c r="G24" i="9"/>
  <c r="F24" i="9"/>
  <c r="H23" i="9"/>
  <c r="G23" i="9"/>
  <c r="F23" i="9"/>
  <c r="E23" i="9"/>
  <c r="B23" i="9" s="1"/>
  <c r="H22" i="9"/>
  <c r="E22" i="9" s="1"/>
  <c r="B22" i="9" s="1"/>
  <c r="G22" i="9"/>
  <c r="F22" i="9"/>
  <c r="H21" i="9"/>
  <c r="G21" i="9"/>
  <c r="F21" i="9"/>
  <c r="E21" i="9"/>
  <c r="B21" i="9" s="1"/>
  <c r="F20" i="9"/>
  <c r="F4" i="9"/>
  <c r="O3" i="9"/>
  <c r="G273" i="9" s="1"/>
  <c r="E273" i="9" s="1"/>
  <c r="I3" i="9"/>
  <c r="H3" i="9"/>
  <c r="G3" i="9"/>
  <c r="D101" i="8"/>
  <c r="C1576" i="1" s="1"/>
  <c r="D95" i="8"/>
  <c r="D90" i="8"/>
  <c r="C1565" i="1" s="1"/>
  <c r="D85" i="8"/>
  <c r="C1560" i="1" s="1"/>
  <c r="H1560" i="1" s="1"/>
  <c r="D80" i="8"/>
  <c r="D75" i="8"/>
  <c r="D70" i="8"/>
  <c r="D65" i="8"/>
  <c r="D60" i="8"/>
  <c r="C1535" i="1" s="1"/>
  <c r="D55" i="8"/>
  <c r="D50" i="8"/>
  <c r="D44" i="8"/>
  <c r="D36" i="8"/>
  <c r="D26" i="8"/>
  <c r="D24" i="8" s="1"/>
  <c r="C1499" i="1" s="1"/>
  <c r="D18" i="8"/>
  <c r="D8" i="8"/>
  <c r="D6" i="8" s="1"/>
  <c r="E44" i="7"/>
  <c r="D44" i="7"/>
  <c r="H32" i="3" s="1"/>
  <c r="E39" i="7"/>
  <c r="D39" i="7"/>
  <c r="E38" i="7"/>
  <c r="D38" i="7"/>
  <c r="H31" i="3" s="1"/>
  <c r="E30" i="7"/>
  <c r="D30" i="7"/>
  <c r="E23" i="7"/>
  <c r="D23" i="7"/>
  <c r="E22" i="7"/>
  <c r="D22" i="7"/>
  <c r="H30" i="3" s="1"/>
  <c r="E14" i="7"/>
  <c r="D14" i="7"/>
  <c r="E7" i="7"/>
  <c r="D7" i="7"/>
  <c r="E6" i="7"/>
  <c r="D6" i="7"/>
  <c r="E5" i="7"/>
  <c r="D5" i="7"/>
  <c r="G297" i="9" s="1"/>
  <c r="E297"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E141" i="6" s="1"/>
  <c r="I28"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D246" i="5"/>
  <c r="F246" i="5" s="1"/>
  <c r="D245" i="5"/>
  <c r="F245" i="5" s="1"/>
  <c r="F244" i="5"/>
  <c r="F243" i="5"/>
  <c r="E242" i="5"/>
  <c r="D242" i="5"/>
  <c r="F242" i="5" s="1"/>
  <c r="F241" i="5"/>
  <c r="F240" i="5"/>
  <c r="E239" i="5"/>
  <c r="D239" i="5"/>
  <c r="D238" i="5" s="1"/>
  <c r="F238" i="5" s="1"/>
  <c r="E238" i="5"/>
  <c r="D237" i="5"/>
  <c r="F237" i="5" s="1"/>
  <c r="F236" i="5"/>
  <c r="F235" i="5"/>
  <c r="E234" i="5"/>
  <c r="D234" i="5"/>
  <c r="F234" i="5" s="1"/>
  <c r="F233" i="5"/>
  <c r="F232" i="5"/>
  <c r="F231" i="5"/>
  <c r="F230" i="5"/>
  <c r="F229" i="5"/>
  <c r="F228" i="5"/>
  <c r="F227" i="5"/>
  <c r="F226" i="5"/>
  <c r="F225" i="5"/>
  <c r="E224" i="5"/>
  <c r="E206" i="5" s="1"/>
  <c r="D1183" i="1"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D190" i="5" s="1"/>
  <c r="E190" i="5"/>
  <c r="H291" i="9" s="1"/>
  <c r="F189" i="5"/>
  <c r="F188" i="5"/>
  <c r="F187" i="5"/>
  <c r="F186" i="5"/>
  <c r="F185" i="5"/>
  <c r="F184" i="5"/>
  <c r="F183" i="5"/>
  <c r="F182" i="5"/>
  <c r="F181" i="5"/>
  <c r="E180" i="5"/>
  <c r="E177" i="5" s="1"/>
  <c r="H289" i="9" s="1"/>
  <c r="D180" i="5"/>
  <c r="F180" i="5" s="1"/>
  <c r="F179" i="5"/>
  <c r="F178" i="5"/>
  <c r="F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D146" i="5"/>
  <c r="F146" i="5"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E472" i="4" s="1"/>
  <c r="D478" i="4"/>
  <c r="F478" i="4" s="1"/>
  <c r="F477" i="4"/>
  <c r="F476" i="4"/>
  <c r="F475" i="4"/>
  <c r="F474" i="4"/>
  <c r="E473" i="4"/>
  <c r="D473" i="4"/>
  <c r="D472" i="4" s="1"/>
  <c r="F472" i="4" s="1"/>
  <c r="F471" i="4"/>
  <c r="F470" i="4"/>
  <c r="E469" i="4"/>
  <c r="D469" i="4"/>
  <c r="D459" i="4" s="1"/>
  <c r="F468" i="4"/>
  <c r="F467" i="4"/>
  <c r="E466" i="4"/>
  <c r="D466" i="4"/>
  <c r="F466" i="4" s="1"/>
  <c r="F465" i="4"/>
  <c r="F464" i="4"/>
  <c r="E463" i="4"/>
  <c r="D463" i="4"/>
  <c r="F463" i="4" s="1"/>
  <c r="F462" i="4"/>
  <c r="F461" i="4"/>
  <c r="E460" i="4"/>
  <c r="E459" i="4" s="1"/>
  <c r="D460" i="4"/>
  <c r="F460" i="4" s="1"/>
  <c r="F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D421" i="4" s="1"/>
  <c r="F434" i="4"/>
  <c r="F433" i="4"/>
  <c r="F432" i="4"/>
  <c r="F431" i="4"/>
  <c r="E430" i="4"/>
  <c r="D430" i="4"/>
  <c r="F430" i="4" s="1"/>
  <c r="F429" i="4"/>
  <c r="F428" i="4"/>
  <c r="E427" i="4"/>
  <c r="D427" i="4"/>
  <c r="F427" i="4" s="1"/>
  <c r="F426" i="4"/>
  <c r="F425" i="4"/>
  <c r="F424" i="4"/>
  <c r="F423" i="4"/>
  <c r="E422" i="4"/>
  <c r="E421" i="4" s="1"/>
  <c r="E420" i="4" s="1"/>
  <c r="D422" i="4"/>
  <c r="F422" i="4" s="1"/>
  <c r="F421" i="4"/>
  <c r="E418" i="4"/>
  <c r="D413" i="1" s="1"/>
  <c r="D418" i="4"/>
  <c r="E417" i="4"/>
  <c r="D417" i="4"/>
  <c r="E416" i="4"/>
  <c r="D416" i="4"/>
  <c r="D643" i="4" s="1"/>
  <c r="F411" i="4"/>
  <c r="F410" i="4"/>
  <c r="F409" i="4"/>
  <c r="F406" i="4"/>
  <c r="F405" i="4"/>
  <c r="F404" i="4"/>
  <c r="F403" i="4"/>
  <c r="E402" i="4"/>
  <c r="D402" i="4"/>
  <c r="F402" i="4" s="1"/>
  <c r="F401" i="4"/>
  <c r="E400" i="4"/>
  <c r="D400" i="4"/>
  <c r="F400" i="4" s="1"/>
  <c r="F399" i="4"/>
  <c r="F398" i="4"/>
  <c r="E397" i="4"/>
  <c r="E396" i="4" s="1"/>
  <c r="D397" i="4"/>
  <c r="F397" i="4" s="1"/>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D351" i="4" s="1"/>
  <c r="E351" i="4"/>
  <c r="F349" i="4"/>
  <c r="E348" i="4"/>
  <c r="D348" i="4"/>
  <c r="F348" i="4" s="1"/>
  <c r="F347" i="4"/>
  <c r="F346" i="4"/>
  <c r="E345" i="4"/>
  <c r="E344" i="4" s="1"/>
  <c r="D345" i="4"/>
  <c r="F345" i="4" s="1"/>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D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D263" i="4" s="1"/>
  <c r="F272" i="4"/>
  <c r="F271" i="4"/>
  <c r="F270" i="4"/>
  <c r="F269" i="4"/>
  <c r="E268" i="4"/>
  <c r="D268" i="4"/>
  <c r="F268" i="4" s="1"/>
  <c r="F267" i="4"/>
  <c r="F266" i="4"/>
  <c r="F265" i="4"/>
  <c r="E264" i="4"/>
  <c r="E263" i="4" s="1"/>
  <c r="D264" i="4"/>
  <c r="F264" i="4" s="1"/>
  <c r="F263" i="4"/>
  <c r="F262" i="4"/>
  <c r="F261" i="4"/>
  <c r="F260" i="4"/>
  <c r="E259" i="4"/>
  <c r="E252" i="4" s="1"/>
  <c r="D248" i="1" s="1"/>
  <c r="D259" i="4"/>
  <c r="F259" i="4" s="1"/>
  <c r="F258" i="4"/>
  <c r="F257" i="4"/>
  <c r="F256" i="4"/>
  <c r="F255" i="4"/>
  <c r="F254" i="4"/>
  <c r="E253" i="4"/>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E224" i="4" s="1"/>
  <c r="D220" i="1" s="1"/>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6" i="4" s="1"/>
  <c r="F215" i="4"/>
  <c r="D215" i="4"/>
  <c r="F214" i="4"/>
  <c r="F213" i="4"/>
  <c r="F212" i="4"/>
  <c r="F211" i="4"/>
  <c r="E210" i="4"/>
  <c r="E196" i="4" s="1"/>
  <c r="D192" i="1"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D163" i="4"/>
  <c r="F162" i="4"/>
  <c r="F161" i="4"/>
  <c r="F160" i="4"/>
  <c r="E159" i="4"/>
  <c r="D159" i="4"/>
  <c r="F159" i="4" s="1"/>
  <c r="F158" i="4"/>
  <c r="F157" i="4"/>
  <c r="F156" i="4"/>
  <c r="F155" i="4"/>
  <c r="F154" i="4"/>
  <c r="E153" i="4"/>
  <c r="D153" i="4"/>
  <c r="D152" i="4" s="1"/>
  <c r="E152" i="4"/>
  <c r="F150" i="4"/>
  <c r="F149" i="4"/>
  <c r="F148" i="4"/>
  <c r="F147" i="4"/>
  <c r="F146" i="4"/>
  <c r="F145" i="4"/>
  <c r="F144" i="4"/>
  <c r="F143" i="4"/>
  <c r="F142" i="4"/>
  <c r="F141" i="4"/>
  <c r="E140" i="4"/>
  <c r="E139" i="4" s="1"/>
  <c r="D140" i="4"/>
  <c r="F140" i="4" s="1"/>
  <c r="F139" i="4"/>
  <c r="D139" i="4"/>
  <c r="F138" i="4"/>
  <c r="F137" i="4"/>
  <c r="F136" i="4"/>
  <c r="F135" i="4"/>
  <c r="E134" i="4"/>
  <c r="E133" i="4" s="1"/>
  <c r="D129" i="1" s="1"/>
  <c r="D134" i="4"/>
  <c r="F133" i="4"/>
  <c r="D133" i="4"/>
  <c r="F132" i="4"/>
  <c r="F131" i="4"/>
  <c r="F130" i="4"/>
  <c r="F129" i="4"/>
  <c r="E128" i="4"/>
  <c r="D128" i="4"/>
  <c r="F128" i="4" s="1"/>
  <c r="F127" i="4"/>
  <c r="F126" i="4"/>
  <c r="E125" i="4"/>
  <c r="D125" i="4"/>
  <c r="D124" i="4" s="1"/>
  <c r="F123" i="4"/>
  <c r="F122" i="4"/>
  <c r="F121" i="4"/>
  <c r="E120" i="4"/>
  <c r="D120" i="4"/>
  <c r="F120" i="4" s="1"/>
  <c r="F119" i="4"/>
  <c r="F118" i="4"/>
  <c r="F117" i="4"/>
  <c r="F116" i="4"/>
  <c r="F115" i="4"/>
  <c r="F114" i="4"/>
  <c r="F113" i="4"/>
  <c r="E112" i="4"/>
  <c r="E106" i="4" s="1"/>
  <c r="D112" i="4"/>
  <c r="F111" i="4"/>
  <c r="F110" i="4"/>
  <c r="F109" i="4"/>
  <c r="F108"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E82" i="4"/>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G36" i="3"/>
  <c r="B36" i="3"/>
  <c r="G35" i="3"/>
  <c r="B35" i="3"/>
  <c r="G34" i="3"/>
  <c r="B34" i="3"/>
  <c r="I33" i="3"/>
  <c r="G33" i="3"/>
  <c r="B33" i="3"/>
  <c r="I32" i="3"/>
  <c r="G32" i="3"/>
  <c r="B32" i="3"/>
  <c r="I31" i="3"/>
  <c r="G31" i="3"/>
  <c r="B31" i="3"/>
  <c r="I30" i="3"/>
  <c r="G30" i="3"/>
  <c r="B30" i="3"/>
  <c r="I29" i="3"/>
  <c r="G29" i="3"/>
  <c r="B29" i="3"/>
  <c r="G28" i="3"/>
  <c r="B28" i="3"/>
  <c r="I27" i="3"/>
  <c r="G27" i="3"/>
  <c r="B27" i="3"/>
  <c r="I26" i="3"/>
  <c r="H26" i="3"/>
  <c r="G26" i="3"/>
  <c r="B26" i="3"/>
  <c r="G25" i="3"/>
  <c r="B25" i="3"/>
  <c r="I24" i="3"/>
  <c r="H24" i="3"/>
  <c r="G24" i="3"/>
  <c r="B24" i="3"/>
  <c r="G23" i="3"/>
  <c r="B23" i="3"/>
  <c r="G22" i="3"/>
  <c r="B22" i="3"/>
  <c r="G21" i="3"/>
  <c r="B21" i="3"/>
  <c r="I20" i="3"/>
  <c r="G20" i="3"/>
  <c r="B20" i="3"/>
  <c r="G19" i="3"/>
  <c r="B19" i="3"/>
  <c r="G18" i="3"/>
  <c r="B18" i="3"/>
  <c r="G17" i="3"/>
  <c r="B17" i="3"/>
  <c r="G16" i="3"/>
  <c r="B16" i="3"/>
  <c r="H10" i="3" a="1"/>
  <c r="H10" i="3"/>
  <c r="L3" i="9" s="1"/>
  <c r="G1580" i="1"/>
  <c r="C1580" i="1"/>
  <c r="H1580" i="1" s="1"/>
  <c r="C1579" i="1"/>
  <c r="C1578" i="1"/>
  <c r="H1578" i="1" s="1"/>
  <c r="C1577" i="1"/>
  <c r="C1575" i="1"/>
  <c r="G1574" i="1"/>
  <c r="C1574" i="1"/>
  <c r="H1574" i="1" s="1"/>
  <c r="C1573" i="1"/>
  <c r="G1572" i="1"/>
  <c r="C1572" i="1"/>
  <c r="H1572" i="1" s="1"/>
  <c r="C1571" i="1"/>
  <c r="G1570" i="1"/>
  <c r="C1570" i="1"/>
  <c r="H1570" i="1" s="1"/>
  <c r="C1569" i="1"/>
  <c r="G1568" i="1"/>
  <c r="C1568" i="1"/>
  <c r="H1568" i="1" s="1"/>
  <c r="C1567" i="1"/>
  <c r="C1566" i="1"/>
  <c r="H1566" i="1" s="1"/>
  <c r="C1564" i="1"/>
  <c r="H1564" i="1" s="1"/>
  <c r="C1563" i="1"/>
  <c r="C1562" i="1"/>
  <c r="H1562" i="1" s="1"/>
  <c r="C1561" i="1"/>
  <c r="C1559" i="1"/>
  <c r="G1558" i="1"/>
  <c r="C1558" i="1"/>
  <c r="H1558" i="1" s="1"/>
  <c r="C1557" i="1"/>
  <c r="G1556" i="1"/>
  <c r="C1556" i="1"/>
  <c r="H1556" i="1" s="1"/>
  <c r="C1555" i="1"/>
  <c r="G1554" i="1"/>
  <c r="C1554" i="1"/>
  <c r="H1554" i="1" s="1"/>
  <c r="C1553" i="1"/>
  <c r="G1552" i="1"/>
  <c r="C1552" i="1"/>
  <c r="H1552" i="1" s="1"/>
  <c r="C1551" i="1"/>
  <c r="C1550" i="1"/>
  <c r="H1550" i="1" s="1"/>
  <c r="C1549" i="1"/>
  <c r="G1548" i="1"/>
  <c r="C1548" i="1"/>
  <c r="H1548" i="1" s="1"/>
  <c r="C1547" i="1"/>
  <c r="G1546" i="1"/>
  <c r="C1546" i="1"/>
  <c r="H1546" i="1" s="1"/>
  <c r="C1545" i="1"/>
  <c r="G1544" i="1"/>
  <c r="C1544" i="1"/>
  <c r="H1544" i="1" s="1"/>
  <c r="C1543" i="1"/>
  <c r="G1542" i="1"/>
  <c r="C1542" i="1"/>
  <c r="H1542" i="1" s="1"/>
  <c r="C1541" i="1"/>
  <c r="G1540" i="1"/>
  <c r="C1540" i="1"/>
  <c r="H1540" i="1" s="1"/>
  <c r="C1539" i="1"/>
  <c r="G1538" i="1"/>
  <c r="C1538" i="1"/>
  <c r="H1538" i="1" s="1"/>
  <c r="C1537" i="1"/>
  <c r="C1536" i="1"/>
  <c r="H1536" i="1" s="1"/>
  <c r="G1534" i="1"/>
  <c r="C1534" i="1"/>
  <c r="H1534" i="1" s="1"/>
  <c r="C1533" i="1"/>
  <c r="G1532" i="1"/>
  <c r="C1532" i="1"/>
  <c r="H1532" i="1" s="1"/>
  <c r="C1531" i="1"/>
  <c r="C1530" i="1"/>
  <c r="H1530" i="1" s="1"/>
  <c r="C1529" i="1"/>
  <c r="G1528" i="1"/>
  <c r="C1528" i="1"/>
  <c r="H1528" i="1" s="1"/>
  <c r="C1527" i="1"/>
  <c r="C1526" i="1"/>
  <c r="H1526" i="1" s="1"/>
  <c r="C1523" i="1"/>
  <c r="G1522" i="1"/>
  <c r="C1522" i="1"/>
  <c r="H1522" i="1" s="1"/>
  <c r="C1521" i="1"/>
  <c r="G1520" i="1"/>
  <c r="C1520" i="1"/>
  <c r="H1520" i="1" s="1"/>
  <c r="C1519" i="1"/>
  <c r="G1516" i="1"/>
  <c r="C1516" i="1"/>
  <c r="H1516" i="1" s="1"/>
  <c r="C1515" i="1"/>
  <c r="G1514" i="1"/>
  <c r="C1514" i="1"/>
  <c r="H1514" i="1" s="1"/>
  <c r="C1513" i="1"/>
  <c r="G1512" i="1"/>
  <c r="C1512" i="1"/>
  <c r="H1512" i="1" s="1"/>
  <c r="C1511" i="1"/>
  <c r="G1510" i="1"/>
  <c r="C1510" i="1"/>
  <c r="H1510" i="1" s="1"/>
  <c r="C1509" i="1"/>
  <c r="G1508" i="1"/>
  <c r="C1508" i="1"/>
  <c r="H1508" i="1" s="1"/>
  <c r="C1507" i="1"/>
  <c r="G1506" i="1"/>
  <c r="C1506" i="1"/>
  <c r="H1506" i="1" s="1"/>
  <c r="C1505" i="1"/>
  <c r="C1504" i="1"/>
  <c r="H1504" i="1" s="1"/>
  <c r="C1503" i="1"/>
  <c r="G1502" i="1"/>
  <c r="C1502" i="1"/>
  <c r="H1502" i="1" s="1"/>
  <c r="C1500" i="1"/>
  <c r="H1500" i="1" s="1"/>
  <c r="G1498" i="1"/>
  <c r="C1498" i="1"/>
  <c r="H1498" i="1" s="1"/>
  <c r="C1497" i="1"/>
  <c r="G1496" i="1"/>
  <c r="C1496" i="1"/>
  <c r="H1496" i="1" s="1"/>
  <c r="C1495" i="1"/>
  <c r="G1494" i="1"/>
  <c r="C1494" i="1"/>
  <c r="H1494" i="1" s="1"/>
  <c r="C1493" i="1"/>
  <c r="C1492" i="1"/>
  <c r="H1492" i="1" s="1"/>
  <c r="C1491" i="1"/>
  <c r="G1490" i="1"/>
  <c r="C1490" i="1"/>
  <c r="H1490" i="1" s="1"/>
  <c r="C1489" i="1"/>
  <c r="G1488" i="1"/>
  <c r="C1488" i="1"/>
  <c r="H1488" i="1" s="1"/>
  <c r="C1487" i="1"/>
  <c r="G1486" i="1"/>
  <c r="C1486" i="1"/>
  <c r="H1486" i="1" s="1"/>
  <c r="C1485" i="1"/>
  <c r="G1484" i="1"/>
  <c r="C1484" i="1"/>
  <c r="H1484" i="1" s="1"/>
  <c r="C1482" i="1"/>
  <c r="H1482" i="1" s="1"/>
  <c r="G1480" i="1"/>
  <c r="C1480" i="1"/>
  <c r="H1479" i="1"/>
  <c r="D1479" i="1"/>
  <c r="J1479" i="1" s="1"/>
  <c r="C1479" i="1"/>
  <c r="G1479" i="1" s="1"/>
  <c r="I1479" i="1" s="1"/>
  <c r="H1478" i="1"/>
  <c r="D1478" i="1"/>
  <c r="J1478" i="1" s="1"/>
  <c r="C1478" i="1"/>
  <c r="G1478" i="1" s="1"/>
  <c r="I1478" i="1" s="1"/>
  <c r="H1477" i="1"/>
  <c r="D1477" i="1"/>
  <c r="J1477" i="1" s="1"/>
  <c r="C1477" i="1"/>
  <c r="G1477" i="1" s="1"/>
  <c r="I1477" i="1" s="1"/>
  <c r="H1476" i="1"/>
  <c r="D1476" i="1"/>
  <c r="J1476" i="1" s="1"/>
  <c r="C1476" i="1"/>
  <c r="G1476" i="1" s="1"/>
  <c r="I1476" i="1" s="1"/>
  <c r="D1475" i="1"/>
  <c r="H1475" i="1" s="1"/>
  <c r="C1475" i="1"/>
  <c r="J1474" i="1"/>
  <c r="D1474" i="1"/>
  <c r="H1474" i="1" s="1"/>
  <c r="C1474" i="1"/>
  <c r="D1473" i="1"/>
  <c r="H1473" i="1" s="1"/>
  <c r="C1473" i="1"/>
  <c r="J1472" i="1"/>
  <c r="D1472" i="1"/>
  <c r="H1472" i="1" s="1"/>
  <c r="C1472" i="1"/>
  <c r="D1471" i="1"/>
  <c r="H1471" i="1" s="1"/>
  <c r="C1471" i="1"/>
  <c r="H1470" i="1"/>
  <c r="D1470" i="1"/>
  <c r="C1470" i="1"/>
  <c r="G1470" i="1" s="1"/>
  <c r="D1469" i="1"/>
  <c r="H1469" i="1" s="1"/>
  <c r="C1469" i="1"/>
  <c r="D1468" i="1"/>
  <c r="H1468" i="1" s="1"/>
  <c r="C1468" i="1"/>
  <c r="J1467" i="1"/>
  <c r="D1467" i="1"/>
  <c r="H1467" i="1" s="1"/>
  <c r="C1467" i="1"/>
  <c r="D1466" i="1"/>
  <c r="H1466" i="1" s="1"/>
  <c r="C1466" i="1"/>
  <c r="J1465" i="1"/>
  <c r="D1465" i="1"/>
  <c r="H1465" i="1" s="1"/>
  <c r="C1465" i="1"/>
  <c r="D1464" i="1"/>
  <c r="H1464" i="1" s="1"/>
  <c r="C1464" i="1"/>
  <c r="J1463" i="1"/>
  <c r="D1463" i="1"/>
  <c r="H1463" i="1" s="1"/>
  <c r="C1463" i="1"/>
  <c r="D1462" i="1"/>
  <c r="H1462" i="1" s="1"/>
  <c r="C1462" i="1"/>
  <c r="H1461" i="1"/>
  <c r="D1461" i="1"/>
  <c r="C1461" i="1"/>
  <c r="G1461" i="1" s="1"/>
  <c r="H1460" i="1"/>
  <c r="D1460" i="1"/>
  <c r="J1460" i="1" s="1"/>
  <c r="C1460" i="1"/>
  <c r="G1460" i="1" s="1"/>
  <c r="I1460" i="1" s="1"/>
  <c r="H1459" i="1"/>
  <c r="D1459" i="1"/>
  <c r="J1459" i="1" s="1"/>
  <c r="C1459" i="1"/>
  <c r="G1459" i="1" s="1"/>
  <c r="I1459" i="1" s="1"/>
  <c r="H1458" i="1"/>
  <c r="D1458" i="1"/>
  <c r="J1458" i="1" s="1"/>
  <c r="C1458" i="1"/>
  <c r="G1458" i="1" s="1"/>
  <c r="I1458" i="1" s="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J1444" i="1" s="1"/>
  <c r="C1444" i="1"/>
  <c r="D1443" i="1"/>
  <c r="J1443" i="1" s="1"/>
  <c r="C1443" i="1"/>
  <c r="D1442" i="1"/>
  <c r="J1442" i="1" s="1"/>
  <c r="C1442" i="1"/>
  <c r="D1441" i="1"/>
  <c r="J1441" i="1" s="1"/>
  <c r="C1441" i="1"/>
  <c r="D1440" i="1"/>
  <c r="J1440" i="1" s="1"/>
  <c r="C1440" i="1"/>
  <c r="D1439" i="1"/>
  <c r="J1439" i="1" s="1"/>
  <c r="C1439" i="1"/>
  <c r="H1438" i="1"/>
  <c r="D1438" i="1"/>
  <c r="C1438" i="1"/>
  <c r="G1438" i="1" s="1"/>
  <c r="D1437" i="1"/>
  <c r="H1437" i="1" s="1"/>
  <c r="C1437" i="1"/>
  <c r="H1436" i="1"/>
  <c r="D1436" i="1"/>
  <c r="C1436" i="1"/>
  <c r="G1436" i="1" s="1"/>
  <c r="D1435"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C1329" i="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C1300" i="1"/>
  <c r="H1299" i="1"/>
  <c r="D1299" i="1"/>
  <c r="C1299" i="1"/>
  <c r="G1299" i="1" s="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H1243" i="1"/>
  <c r="D1243" i="1"/>
  <c r="C1243" i="1"/>
  <c r="G1243" i="1" s="1"/>
  <c r="D1242" i="1"/>
  <c r="H1242" i="1" s="1"/>
  <c r="C1242" i="1"/>
  <c r="H1241" i="1"/>
  <c r="D1241" i="1"/>
  <c r="C1241" i="1"/>
  <c r="G1241" i="1" s="1"/>
  <c r="D1240" i="1"/>
  <c r="H1240" i="1" s="1"/>
  <c r="C1240" i="1"/>
  <c r="H1239" i="1"/>
  <c r="D1239" i="1"/>
  <c r="C1239" i="1"/>
  <c r="G1239" i="1" s="1"/>
  <c r="D1238" i="1"/>
  <c r="H1238" i="1" s="1"/>
  <c r="C1238" i="1"/>
  <c r="H1237" i="1"/>
  <c r="D1237" i="1"/>
  <c r="C1237" i="1"/>
  <c r="G1237" i="1" s="1"/>
  <c r="D1236" i="1"/>
  <c r="H1236" i="1" s="1"/>
  <c r="C1236" i="1"/>
  <c r="H1235" i="1"/>
  <c r="D1235" i="1"/>
  <c r="C1235" i="1"/>
  <c r="G1235" i="1" s="1"/>
  <c r="D1234" i="1"/>
  <c r="H1234" i="1" s="1"/>
  <c r="C1234" i="1"/>
  <c r="H1233" i="1"/>
  <c r="D1233" i="1"/>
  <c r="C1233" i="1"/>
  <c r="G1233" i="1" s="1"/>
  <c r="D1232" i="1"/>
  <c r="H1232" i="1" s="1"/>
  <c r="C1232" i="1"/>
  <c r="H1231" i="1"/>
  <c r="D1231" i="1"/>
  <c r="C1231" i="1"/>
  <c r="G1231" i="1" s="1"/>
  <c r="D1230" i="1"/>
  <c r="H1230" i="1" s="1"/>
  <c r="C1230" i="1"/>
  <c r="H1229" i="1"/>
  <c r="D1229" i="1"/>
  <c r="C1229" i="1"/>
  <c r="G1229" i="1" s="1"/>
  <c r="D1228" i="1"/>
  <c r="H1228" i="1" s="1"/>
  <c r="C1228" i="1"/>
  <c r="H1227" i="1"/>
  <c r="D1227" i="1"/>
  <c r="C1227" i="1"/>
  <c r="G1227" i="1" s="1"/>
  <c r="D1226" i="1"/>
  <c r="H1226" i="1" s="1"/>
  <c r="C1226" i="1"/>
  <c r="H1225" i="1"/>
  <c r="D1225" i="1"/>
  <c r="C1225" i="1"/>
  <c r="G1225" i="1" s="1"/>
  <c r="D1224" i="1"/>
  <c r="H1224" i="1" s="1"/>
  <c r="C1224" i="1"/>
  <c r="H1223" i="1"/>
  <c r="D1223" i="1"/>
  <c r="C1223" i="1"/>
  <c r="G1223" i="1" s="1"/>
  <c r="C1222" i="1"/>
  <c r="H1221" i="1"/>
  <c r="D1221" i="1"/>
  <c r="C1221" i="1"/>
  <c r="G1221" i="1" s="1"/>
  <c r="D1220" i="1"/>
  <c r="H1220" i="1" s="1"/>
  <c r="C1220" i="1"/>
  <c r="H1219" i="1"/>
  <c r="D1219" i="1"/>
  <c r="C1219" i="1"/>
  <c r="G1219" i="1" s="1"/>
  <c r="D1218" i="1"/>
  <c r="H1218" i="1" s="1"/>
  <c r="C1218" i="1"/>
  <c r="H1217" i="1"/>
  <c r="D1217" i="1"/>
  <c r="C1217" i="1"/>
  <c r="G1217" i="1" s="1"/>
  <c r="D1216" i="1"/>
  <c r="H1216" i="1" s="1"/>
  <c r="C1216" i="1"/>
  <c r="H1215" i="1"/>
  <c r="D1215" i="1"/>
  <c r="C1215" i="1"/>
  <c r="G1215" i="1" s="1"/>
  <c r="C1214"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H1183" i="1"/>
  <c r="C1183" i="1"/>
  <c r="G1183" i="1" s="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H1175" i="1"/>
  <c r="D1175" i="1"/>
  <c r="C1175" i="1"/>
  <c r="G1175" i="1" s="1"/>
  <c r="D1174" i="1"/>
  <c r="H1174" i="1" s="1"/>
  <c r="C1174" i="1"/>
  <c r="H1173" i="1"/>
  <c r="D1173" i="1"/>
  <c r="C1173" i="1"/>
  <c r="G1173" i="1" s="1"/>
  <c r="D1172" i="1"/>
  <c r="H1172" i="1" s="1"/>
  <c r="C1172" i="1"/>
  <c r="H1171" i="1"/>
  <c r="D1171" i="1"/>
  <c r="C1171" i="1"/>
  <c r="G1171" i="1" s="1"/>
  <c r="D1170" i="1"/>
  <c r="H1170" i="1" s="1"/>
  <c r="C1170" i="1"/>
  <c r="H1169" i="1"/>
  <c r="D1169" i="1"/>
  <c r="C1169" i="1"/>
  <c r="G1169" i="1" s="1"/>
  <c r="D1168" i="1"/>
  <c r="H1168" i="1" s="1"/>
  <c r="C1168" i="1"/>
  <c r="H1167" i="1"/>
  <c r="D1167" i="1"/>
  <c r="C1167" i="1"/>
  <c r="G1167" i="1" s="1"/>
  <c r="D1166" i="1"/>
  <c r="H1166" i="1" s="1"/>
  <c r="C1166" i="1"/>
  <c r="H1165" i="1"/>
  <c r="D1165" i="1"/>
  <c r="C1165" i="1"/>
  <c r="G1165" i="1" s="1"/>
  <c r="D1164" i="1"/>
  <c r="H1164" i="1" s="1"/>
  <c r="C1164" i="1"/>
  <c r="H1163" i="1"/>
  <c r="D1163" i="1"/>
  <c r="C1163" i="1"/>
  <c r="G1163" i="1" s="1"/>
  <c r="D1162" i="1"/>
  <c r="H1162" i="1" s="1"/>
  <c r="C1162" i="1"/>
  <c r="H1161" i="1"/>
  <c r="D1161" i="1"/>
  <c r="C1161" i="1"/>
  <c r="G1161" i="1" s="1"/>
  <c r="D1160" i="1"/>
  <c r="H1160" i="1" s="1"/>
  <c r="C1160" i="1"/>
  <c r="H1159" i="1"/>
  <c r="D1159" i="1"/>
  <c r="C1159" i="1"/>
  <c r="G1159" i="1" s="1"/>
  <c r="D1158" i="1"/>
  <c r="H1158" i="1" s="1"/>
  <c r="C1158" i="1"/>
  <c r="H1157" i="1"/>
  <c r="D1157" i="1"/>
  <c r="C1157" i="1"/>
  <c r="G1157" i="1" s="1"/>
  <c r="D1156" i="1"/>
  <c r="H1156" i="1" s="1"/>
  <c r="C1156" i="1"/>
  <c r="H1155" i="1"/>
  <c r="D1155" i="1"/>
  <c r="C1155" i="1"/>
  <c r="G1155" i="1" s="1"/>
  <c r="D1154" i="1"/>
  <c r="H1154" i="1" s="1"/>
  <c r="C1154" i="1"/>
  <c r="H1151" i="1"/>
  <c r="D1151" i="1"/>
  <c r="C1151" i="1"/>
  <c r="G1151" i="1" s="1"/>
  <c r="D1150" i="1"/>
  <c r="H1150" i="1" s="1"/>
  <c r="C1150" i="1"/>
  <c r="H1149" i="1"/>
  <c r="D1149" i="1"/>
  <c r="C1149" i="1"/>
  <c r="G1149" i="1" s="1"/>
  <c r="D1148" i="1"/>
  <c r="H1148" i="1" s="1"/>
  <c r="C1148" i="1"/>
  <c r="H1147" i="1"/>
  <c r="D1147" i="1"/>
  <c r="C1147" i="1"/>
  <c r="G1147" i="1" s="1"/>
  <c r="D1146" i="1"/>
  <c r="H1146" i="1" s="1"/>
  <c r="C1146" i="1"/>
  <c r="H1145" i="1"/>
  <c r="D1145" i="1"/>
  <c r="C1145" i="1"/>
  <c r="G1145" i="1" s="1"/>
  <c r="D1144" i="1"/>
  <c r="H1144" i="1" s="1"/>
  <c r="C1144" i="1"/>
  <c r="H1143" i="1"/>
  <c r="D1143" i="1"/>
  <c r="C1143" i="1"/>
  <c r="G1143" i="1" s="1"/>
  <c r="D1142" i="1"/>
  <c r="H1142" i="1" s="1"/>
  <c r="C1142" i="1"/>
  <c r="H1141" i="1"/>
  <c r="D1141" i="1"/>
  <c r="C1141" i="1"/>
  <c r="G1141" i="1" s="1"/>
  <c r="D1140" i="1"/>
  <c r="H1140" i="1" s="1"/>
  <c r="C1140" i="1"/>
  <c r="H1139" i="1"/>
  <c r="D1139" i="1"/>
  <c r="C1139" i="1"/>
  <c r="G1139" i="1" s="1"/>
  <c r="D1138" i="1"/>
  <c r="H1138" i="1" s="1"/>
  <c r="C1138" i="1"/>
  <c r="H1137" i="1"/>
  <c r="D1137" i="1"/>
  <c r="C1137" i="1"/>
  <c r="G1137" i="1" s="1"/>
  <c r="D1136" i="1"/>
  <c r="H1136" i="1" s="1"/>
  <c r="C1136" i="1"/>
  <c r="H1135" i="1"/>
  <c r="D1135" i="1"/>
  <c r="C1135" i="1"/>
  <c r="G1135" i="1" s="1"/>
  <c r="D1134" i="1"/>
  <c r="H1134" i="1" s="1"/>
  <c r="C1134" i="1"/>
  <c r="H1133" i="1"/>
  <c r="D1133" i="1"/>
  <c r="C1133" i="1"/>
  <c r="G1133" i="1" s="1"/>
  <c r="D1132" i="1"/>
  <c r="H1132" i="1" s="1"/>
  <c r="C1132" i="1"/>
  <c r="H1131" i="1"/>
  <c r="D1131" i="1"/>
  <c r="C1131" i="1"/>
  <c r="G1131" i="1" s="1"/>
  <c r="D1130" i="1"/>
  <c r="H1130" i="1" s="1"/>
  <c r="C1130" i="1"/>
  <c r="H1129" i="1"/>
  <c r="D1129" i="1"/>
  <c r="C1129" i="1"/>
  <c r="G1129" i="1" s="1"/>
  <c r="D1128" i="1"/>
  <c r="H1128" i="1" s="1"/>
  <c r="C1128" i="1"/>
  <c r="H1127" i="1"/>
  <c r="D1127" i="1"/>
  <c r="C1127" i="1"/>
  <c r="G1127" i="1" s="1"/>
  <c r="D1126" i="1"/>
  <c r="H1126" i="1" s="1"/>
  <c r="C1126" i="1"/>
  <c r="H1125" i="1"/>
  <c r="D1125" i="1"/>
  <c r="C1125" i="1"/>
  <c r="G1125" i="1" s="1"/>
  <c r="C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D1096" i="1"/>
  <c r="H1095" i="1"/>
  <c r="D1095" i="1"/>
  <c r="C1095" i="1"/>
  <c r="G1095" i="1" s="1"/>
  <c r="D1094" i="1"/>
  <c r="H1094" i="1" s="1"/>
  <c r="C1094" i="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H1069" i="1"/>
  <c r="D1069" i="1"/>
  <c r="C1069" i="1"/>
  <c r="G1069" i="1" s="1"/>
  <c r="D1068" i="1"/>
  <c r="H1068" i="1" s="1"/>
  <c r="C1068" i="1"/>
  <c r="H1067" i="1"/>
  <c r="D1067" i="1"/>
  <c r="C1067" i="1"/>
  <c r="G1067" i="1" s="1"/>
  <c r="D1066" i="1"/>
  <c r="H1066" i="1" s="1"/>
  <c r="C1066" i="1"/>
  <c r="C1065" i="1"/>
  <c r="D1064" i="1"/>
  <c r="H1064" i="1" s="1"/>
  <c r="C1064" i="1"/>
  <c r="H1063" i="1"/>
  <c r="D1063" i="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D1056" i="1"/>
  <c r="D1055" i="1"/>
  <c r="H1055" i="1" s="1"/>
  <c r="C1055" i="1"/>
  <c r="H1054" i="1"/>
  <c r="D1054" i="1"/>
  <c r="C1054" i="1"/>
  <c r="G1054" i="1" s="1"/>
  <c r="D1053" i="1"/>
  <c r="H1053" i="1" s="1"/>
  <c r="C1053" i="1"/>
  <c r="H1052" i="1"/>
  <c r="D1052" i="1"/>
  <c r="C1052" i="1"/>
  <c r="G1052" i="1" s="1"/>
  <c r="D1051" i="1"/>
  <c r="H1051" i="1" s="1"/>
  <c r="C1051" i="1"/>
  <c r="H1050" i="1"/>
  <c r="D1050" i="1"/>
  <c r="C1050" i="1"/>
  <c r="G1050" i="1" s="1"/>
  <c r="D1049" i="1"/>
  <c r="H1049" i="1" s="1"/>
  <c r="C1049" i="1"/>
  <c r="H1048" i="1"/>
  <c r="D1048" i="1"/>
  <c r="C1048" i="1"/>
  <c r="G1048" i="1" s="1"/>
  <c r="D1047" i="1"/>
  <c r="H1047" i="1" s="1"/>
  <c r="C1047" i="1"/>
  <c r="H1045" i="1"/>
  <c r="D1045" i="1"/>
  <c r="C1045" i="1"/>
  <c r="G1045" i="1" s="1"/>
  <c r="D1044" i="1"/>
  <c r="H1044" i="1" s="1"/>
  <c r="C1044" i="1"/>
  <c r="H1043" i="1"/>
  <c r="D1043" i="1"/>
  <c r="C1043" i="1"/>
  <c r="G1043" i="1" s="1"/>
  <c r="D1042" i="1"/>
  <c r="H1042" i="1" s="1"/>
  <c r="C1042" i="1"/>
  <c r="H1041" i="1"/>
  <c r="D1041" i="1"/>
  <c r="C1041" i="1"/>
  <c r="G1041" i="1" s="1"/>
  <c r="D1040" i="1"/>
  <c r="H1040" i="1" s="1"/>
  <c r="C1040" i="1"/>
  <c r="H1039" i="1"/>
  <c r="D1039" i="1"/>
  <c r="C1039" i="1"/>
  <c r="G1039" i="1" s="1"/>
  <c r="D1038" i="1"/>
  <c r="H1038" i="1" s="1"/>
  <c r="C1038" i="1"/>
  <c r="H1037" i="1"/>
  <c r="D1037" i="1"/>
  <c r="C1037" i="1"/>
  <c r="G1037" i="1" s="1"/>
  <c r="D1036" i="1"/>
  <c r="H1036" i="1" s="1"/>
  <c r="C1036" i="1"/>
  <c r="H1035" i="1"/>
  <c r="D1035" i="1"/>
  <c r="C1035" i="1"/>
  <c r="G1035" i="1" s="1"/>
  <c r="D1034" i="1"/>
  <c r="H1034" i="1" s="1"/>
  <c r="C1034" i="1"/>
  <c r="H1033" i="1"/>
  <c r="D1033" i="1"/>
  <c r="C1033" i="1"/>
  <c r="G1033" i="1" s="1"/>
  <c r="D1032" i="1"/>
  <c r="H1032" i="1" s="1"/>
  <c r="C1032" i="1"/>
  <c r="H1031" i="1"/>
  <c r="D1031" i="1"/>
  <c r="C1031" i="1"/>
  <c r="G1031" i="1" s="1"/>
  <c r="D1030" i="1"/>
  <c r="H1030" i="1" s="1"/>
  <c r="C1030" i="1"/>
  <c r="H1029" i="1"/>
  <c r="D1029" i="1"/>
  <c r="C1029" i="1"/>
  <c r="G1029" i="1" s="1"/>
  <c r="D1028" i="1"/>
  <c r="H1028" i="1" s="1"/>
  <c r="C1028" i="1"/>
  <c r="H1027" i="1"/>
  <c r="D1027" i="1"/>
  <c r="C1027" i="1"/>
  <c r="G1027" i="1" s="1"/>
  <c r="D1026" i="1"/>
  <c r="H1026" i="1" s="1"/>
  <c r="C1026" i="1"/>
  <c r="H1025" i="1"/>
  <c r="D1025" i="1"/>
  <c r="C1025" i="1"/>
  <c r="G1025" i="1" s="1"/>
  <c r="D1024" i="1"/>
  <c r="H1024" i="1" s="1"/>
  <c r="C1024" i="1"/>
  <c r="H1023" i="1"/>
  <c r="D1023" i="1"/>
  <c r="C1023" i="1"/>
  <c r="G1023" i="1" s="1"/>
  <c r="D1022" i="1"/>
  <c r="H1022" i="1" s="1"/>
  <c r="C1022" i="1"/>
  <c r="H1021" i="1"/>
  <c r="D1021" i="1"/>
  <c r="C1021" i="1"/>
  <c r="G1021" i="1" s="1"/>
  <c r="D1020" i="1"/>
  <c r="H1020" i="1" s="1"/>
  <c r="C1020" i="1"/>
  <c r="H1019" i="1"/>
  <c r="D1019" i="1"/>
  <c r="C1019" i="1"/>
  <c r="G1019" i="1" s="1"/>
  <c r="D1018" i="1"/>
  <c r="H1018" i="1" s="1"/>
  <c r="C1018" i="1"/>
  <c r="H1017" i="1"/>
  <c r="D1017" i="1"/>
  <c r="C1017" i="1"/>
  <c r="G1017" i="1" s="1"/>
  <c r="D1016" i="1"/>
  <c r="H1016" i="1" s="1"/>
  <c r="C1016" i="1"/>
  <c r="H1015" i="1"/>
  <c r="D1015" i="1"/>
  <c r="C1015" i="1"/>
  <c r="G1015" i="1" s="1"/>
  <c r="D1014" i="1"/>
  <c r="H1014" i="1" s="1"/>
  <c r="C1014" i="1"/>
  <c r="H1013" i="1"/>
  <c r="D1013" i="1"/>
  <c r="C1013" i="1"/>
  <c r="G1013" i="1" s="1"/>
  <c r="D1012" i="1"/>
  <c r="H1012" i="1" s="1"/>
  <c r="C1012" i="1"/>
  <c r="H1011" i="1"/>
  <c r="D1011" i="1"/>
  <c r="C1011" i="1"/>
  <c r="G1011" i="1" s="1"/>
  <c r="D1010" i="1"/>
  <c r="H1010" i="1" s="1"/>
  <c r="C1010" i="1"/>
  <c r="H1009" i="1"/>
  <c r="D1009" i="1"/>
  <c r="C1009" i="1"/>
  <c r="G1009" i="1" s="1"/>
  <c r="D1008" i="1"/>
  <c r="H1008" i="1" s="1"/>
  <c r="C1008" i="1"/>
  <c r="H1007" i="1"/>
  <c r="D1007" i="1"/>
  <c r="C1007" i="1"/>
  <c r="G1007" i="1" s="1"/>
  <c r="D1006" i="1"/>
  <c r="H1006" i="1" s="1"/>
  <c r="C1006" i="1"/>
  <c r="H1005" i="1"/>
  <c r="D1005" i="1"/>
  <c r="C1005" i="1"/>
  <c r="G1005" i="1" s="1"/>
  <c r="D1004" i="1"/>
  <c r="H1004" i="1" s="1"/>
  <c r="C1004" i="1"/>
  <c r="H1003" i="1"/>
  <c r="D1003" i="1"/>
  <c r="C1003" i="1"/>
  <c r="G1003" i="1" s="1"/>
  <c r="D1002" i="1"/>
  <c r="H1002" i="1" s="1"/>
  <c r="C1002" i="1"/>
  <c r="H1001" i="1"/>
  <c r="D1001" i="1"/>
  <c r="C1001" i="1"/>
  <c r="G1001" i="1" s="1"/>
  <c r="D1000" i="1"/>
  <c r="H1000" i="1" s="1"/>
  <c r="C1000" i="1"/>
  <c r="H999" i="1"/>
  <c r="D999" i="1"/>
  <c r="C999" i="1"/>
  <c r="G999" i="1" s="1"/>
  <c r="D998" i="1"/>
  <c r="H998" i="1" s="1"/>
  <c r="C998" i="1"/>
  <c r="H997" i="1"/>
  <c r="D997" i="1"/>
  <c r="C997" i="1"/>
  <c r="G997" i="1" s="1"/>
  <c r="D996" i="1"/>
  <c r="H996" i="1" s="1"/>
  <c r="C996" i="1"/>
  <c r="H995" i="1"/>
  <c r="D995" i="1"/>
  <c r="C995" i="1"/>
  <c r="G995" i="1" s="1"/>
  <c r="D994" i="1"/>
  <c r="H994" i="1" s="1"/>
  <c r="C994" i="1"/>
  <c r="H993" i="1"/>
  <c r="D993" i="1"/>
  <c r="C993" i="1"/>
  <c r="G993" i="1" s="1"/>
  <c r="D992" i="1"/>
  <c r="H992" i="1" s="1"/>
  <c r="C992" i="1"/>
  <c r="H991" i="1"/>
  <c r="D991" i="1"/>
  <c r="C991" i="1"/>
  <c r="G991" i="1" s="1"/>
  <c r="D990" i="1"/>
  <c r="D989" i="1"/>
  <c r="H989" i="1" s="1"/>
  <c r="C989" i="1"/>
  <c r="H988" i="1"/>
  <c r="D988" i="1"/>
  <c r="C988" i="1"/>
  <c r="G988" i="1" s="1"/>
  <c r="D987" i="1"/>
  <c r="H987" i="1" s="1"/>
  <c r="C987" i="1"/>
  <c r="H986" i="1"/>
  <c r="D986" i="1"/>
  <c r="C986" i="1"/>
  <c r="G986" i="1" s="1"/>
  <c r="D985" i="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D956" i="1"/>
  <c r="C956" i="1"/>
  <c r="G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D646" i="1"/>
  <c r="C646" i="1"/>
  <c r="H646" i="1" s="1"/>
  <c r="D645" i="1"/>
  <c r="C645" i="1"/>
  <c r="D644" i="1"/>
  <c r="C644" i="1"/>
  <c r="H644" i="1" s="1"/>
  <c r="D643" i="1"/>
  <c r="C643" i="1"/>
  <c r="H643" i="1" s="1"/>
  <c r="D642" i="1"/>
  <c r="C642" i="1"/>
  <c r="D641" i="1"/>
  <c r="C641" i="1"/>
  <c r="H641" i="1" s="1"/>
  <c r="C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C413" i="1"/>
  <c r="D412" i="1"/>
  <c r="C412" i="1"/>
  <c r="D411" i="1"/>
  <c r="C411" i="1"/>
  <c r="D406" i="1"/>
  <c r="C406" i="1"/>
  <c r="H406" i="1" s="1"/>
  <c r="D405" i="1"/>
  <c r="C405" i="1"/>
  <c r="H405" i="1" s="1"/>
  <c r="D404" i="1"/>
  <c r="C404" i="1"/>
  <c r="H404" i="1" s="1"/>
  <c r="D401" i="1"/>
  <c r="C401" i="1"/>
  <c r="H401" i="1" s="1"/>
  <c r="D400" i="1"/>
  <c r="C400" i="1"/>
  <c r="H400" i="1" s="1"/>
  <c r="D399" i="1"/>
  <c r="C399" i="1"/>
  <c r="H399" i="1" s="1"/>
  <c r="D398" i="1"/>
  <c r="C398" i="1"/>
  <c r="D397" i="1"/>
  <c r="C397" i="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2" i="1"/>
  <c r="C292" i="1"/>
  <c r="H292" i="1" s="1"/>
  <c r="D291" i="1"/>
  <c r="C291" i="1"/>
  <c r="D290" i="1"/>
  <c r="C290" i="1"/>
  <c r="H290" i="1" s="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D261" i="1"/>
  <c r="C261" i="1"/>
  <c r="H261" i="1" s="1"/>
  <c r="D260" i="1"/>
  <c r="C260" i="1"/>
  <c r="D259" i="1"/>
  <c r="C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H192" i="1" s="1"/>
  <c r="D191" i="1"/>
  <c r="C191" i="1"/>
  <c r="H191" i="1" s="1"/>
  <c r="D190" i="1"/>
  <c r="C190" i="1"/>
  <c r="H190" i="1" s="1"/>
  <c r="D189" i="1"/>
  <c r="C189" i="1"/>
  <c r="D188" i="1"/>
  <c r="C188" i="1"/>
  <c r="D187" i="1"/>
  <c r="C187" i="1"/>
  <c r="H187" i="1" s="1"/>
  <c r="D186" i="1"/>
  <c r="C186" i="1"/>
  <c r="D185" i="1"/>
  <c r="C185" i="1"/>
  <c r="H185" i="1" s="1"/>
  <c r="D184" i="1"/>
  <c r="C184" i="1"/>
  <c r="D183" i="1"/>
  <c r="C183" i="1"/>
  <c r="H183" i="1" s="1"/>
  <c r="D182" i="1"/>
  <c r="C182" i="1"/>
  <c r="H182" i="1" s="1"/>
  <c r="D181" i="1"/>
  <c r="C181" i="1"/>
  <c r="D180" i="1"/>
  <c r="C180" i="1"/>
  <c r="H180" i="1" s="1"/>
  <c r="D179" i="1"/>
  <c r="C179" i="1"/>
  <c r="H179" i="1" s="1"/>
  <c r="D178" i="1"/>
  <c r="C178" i="1"/>
  <c r="H178" i="1" s="1"/>
  <c r="D177" i="1"/>
  <c r="C177" i="1"/>
  <c r="H177" i="1" s="1"/>
  <c r="D176" i="1"/>
  <c r="C176" i="1"/>
  <c r="H176" i="1" s="1"/>
  <c r="D175" i="1"/>
  <c r="C175" i="1"/>
  <c r="H175" i="1" s="1"/>
  <c r="D174" i="1"/>
  <c r="C174" i="1"/>
  <c r="H174" i="1" s="1"/>
  <c r="C173" i="1"/>
  <c r="D172" i="1"/>
  <c r="C172" i="1"/>
  <c r="H172" i="1" s="1"/>
  <c r="D171" i="1"/>
  <c r="C171" i="1"/>
  <c r="H171" i="1" s="1"/>
  <c r="D170" i="1"/>
  <c r="C170" i="1"/>
  <c r="H170" i="1" s="1"/>
  <c r="D169" i="1"/>
  <c r="C169" i="1"/>
  <c r="H169" i="1" s="1"/>
  <c r="D168" i="1"/>
  <c r="C168" i="1"/>
  <c r="H168" i="1" s="1"/>
  <c r="D167" i="1"/>
  <c r="C167" i="1"/>
  <c r="D166" i="1"/>
  <c r="C166" i="1"/>
  <c r="D165" i="1"/>
  <c r="C165" i="1"/>
  <c r="G165" i="1" s="1"/>
  <c r="D164" i="1"/>
  <c r="C164" i="1"/>
  <c r="G164" i="1" s="1"/>
  <c r="D163" i="1"/>
  <c r="C163" i="1"/>
  <c r="G163" i="1" s="1"/>
  <c r="D162" i="1"/>
  <c r="C162" i="1"/>
  <c r="G162" i="1" s="1"/>
  <c r="D161" i="1"/>
  <c r="C161" i="1"/>
  <c r="G161" i="1" s="1"/>
  <c r="D160" i="1"/>
  <c r="C160" i="1"/>
  <c r="G160" i="1" s="1"/>
  <c r="C159" i="1"/>
  <c r="D158" i="1"/>
  <c r="C158" i="1"/>
  <c r="D157" i="1"/>
  <c r="C157" i="1"/>
  <c r="D156" i="1"/>
  <c r="C156" i="1"/>
  <c r="G156" i="1" s="1"/>
  <c r="D155" i="1"/>
  <c r="C155" i="1"/>
  <c r="D154" i="1"/>
  <c r="C154" i="1"/>
  <c r="G154" i="1" s="1"/>
  <c r="D153" i="1"/>
  <c r="C153" i="1"/>
  <c r="D152" i="1"/>
  <c r="C152" i="1"/>
  <c r="G152" i="1" s="1"/>
  <c r="D151" i="1"/>
  <c r="C151" i="1"/>
  <c r="G151" i="1" s="1"/>
  <c r="D150" i="1"/>
  <c r="C150" i="1"/>
  <c r="D149" i="1"/>
  <c r="C149" i="1"/>
  <c r="G149" i="1" s="1"/>
  <c r="D148" i="1"/>
  <c r="C148" i="1"/>
  <c r="D146" i="1"/>
  <c r="C146" i="1"/>
  <c r="G146" i="1" s="1"/>
  <c r="D145" i="1"/>
  <c r="C145" i="1"/>
  <c r="G145" i="1" s="1"/>
  <c r="D144" i="1"/>
  <c r="C144" i="1"/>
  <c r="G144" i="1" s="1"/>
  <c r="D143" i="1"/>
  <c r="C143" i="1"/>
  <c r="G143" i="1" s="1"/>
  <c r="D142" i="1"/>
  <c r="C142" i="1"/>
  <c r="G142" i="1" s="1"/>
  <c r="D141" i="1"/>
  <c r="C141" i="1"/>
  <c r="G141" i="1" s="1"/>
  <c r="D140" i="1"/>
  <c r="C140" i="1"/>
  <c r="G140" i="1" s="1"/>
  <c r="D139" i="1"/>
  <c r="C139" i="1"/>
  <c r="G139" i="1" s="1"/>
  <c r="D138" i="1"/>
  <c r="C138" i="1"/>
  <c r="G138" i="1" s="1"/>
  <c r="D137" i="1"/>
  <c r="C137" i="1"/>
  <c r="G137" i="1" s="1"/>
  <c r="D136" i="1"/>
  <c r="C136" i="1"/>
  <c r="G136" i="1" s="1"/>
  <c r="D135" i="1"/>
  <c r="C135" i="1"/>
  <c r="G135" i="1" s="1"/>
  <c r="D134" i="1"/>
  <c r="C134" i="1"/>
  <c r="G134" i="1" s="1"/>
  <c r="D133" i="1"/>
  <c r="C133" i="1"/>
  <c r="G133" i="1" s="1"/>
  <c r="D132" i="1"/>
  <c r="C132" i="1"/>
  <c r="D131" i="1"/>
  <c r="C131" i="1"/>
  <c r="G131" i="1" s="1"/>
  <c r="C130" i="1"/>
  <c r="C129" i="1"/>
  <c r="D128" i="1"/>
  <c r="C128" i="1"/>
  <c r="G128" i="1" s="1"/>
  <c r="D127" i="1"/>
  <c r="C127" i="1"/>
  <c r="G127" i="1" s="1"/>
  <c r="D126" i="1"/>
  <c r="C126" i="1"/>
  <c r="G126" i="1" s="1"/>
  <c r="D125" i="1"/>
  <c r="C125" i="1"/>
  <c r="G125" i="1" s="1"/>
  <c r="D124" i="1"/>
  <c r="C124" i="1"/>
  <c r="G124" i="1" s="1"/>
  <c r="D123" i="1"/>
  <c r="C123" i="1"/>
  <c r="G123" i="1" s="1"/>
  <c r="D122" i="1"/>
  <c r="C122" i="1"/>
  <c r="G122" i="1" s="1"/>
  <c r="D121" i="1"/>
  <c r="C121" i="1"/>
  <c r="G121" i="1" s="1"/>
  <c r="C120" i="1"/>
  <c r="D119" i="1"/>
  <c r="C119" i="1"/>
  <c r="G119" i="1" s="1"/>
  <c r="D118" i="1"/>
  <c r="C118" i="1"/>
  <c r="G118" i="1" s="1"/>
  <c r="D117" i="1"/>
  <c r="C117" i="1"/>
  <c r="G117" i="1" s="1"/>
  <c r="D116" i="1"/>
  <c r="C116" i="1"/>
  <c r="G116" i="1" s="1"/>
  <c r="D115" i="1"/>
  <c r="C115" i="1"/>
  <c r="G115" i="1" s="1"/>
  <c r="D114" i="1"/>
  <c r="C114" i="1"/>
  <c r="G114" i="1" s="1"/>
  <c r="D113" i="1"/>
  <c r="C113" i="1"/>
  <c r="G113" i="1" s="1"/>
  <c r="D112" i="1"/>
  <c r="C112" i="1"/>
  <c r="G112" i="1" s="1"/>
  <c r="D111" i="1"/>
  <c r="C111" i="1"/>
  <c r="G111" i="1" s="1"/>
  <c r="D110" i="1"/>
  <c r="C110" i="1"/>
  <c r="G110" i="1" s="1"/>
  <c r="D109" i="1"/>
  <c r="C109" i="1"/>
  <c r="G109" i="1" s="1"/>
  <c r="D108" i="1"/>
  <c r="C108" i="1"/>
  <c r="G108" i="1" s="1"/>
  <c r="D107" i="1"/>
  <c r="C107" i="1"/>
  <c r="G107" i="1" s="1"/>
  <c r="D106" i="1"/>
  <c r="C106" i="1"/>
  <c r="G106" i="1" s="1"/>
  <c r="D105" i="1"/>
  <c r="C105" i="1"/>
  <c r="G105" i="1" s="1"/>
  <c r="D104" i="1"/>
  <c r="C104" i="1"/>
  <c r="G104" i="1" s="1"/>
  <c r="D103" i="1"/>
  <c r="C103" i="1"/>
  <c r="G103" i="1" s="1"/>
  <c r="D102" i="1"/>
  <c r="C102" i="1"/>
  <c r="G102" i="1" s="1"/>
  <c r="D101" i="1"/>
  <c r="C101" i="1"/>
  <c r="G101" i="1" s="1"/>
  <c r="D100" i="1"/>
  <c r="C100" i="1"/>
  <c r="G100" i="1" s="1"/>
  <c r="D99" i="1"/>
  <c r="C99" i="1"/>
  <c r="G99" i="1" s="1"/>
  <c r="D98" i="1"/>
  <c r="C98" i="1"/>
  <c r="G98" i="1" s="1"/>
  <c r="D97" i="1"/>
  <c r="C97" i="1"/>
  <c r="G97" i="1" s="1"/>
  <c r="D96" i="1"/>
  <c r="C96" i="1"/>
  <c r="G96" i="1" s="1"/>
  <c r="D95" i="1"/>
  <c r="C95" i="1"/>
  <c r="G95" i="1" s="1"/>
  <c r="D94" i="1"/>
  <c r="C94" i="1"/>
  <c r="G94" i="1" s="1"/>
  <c r="D93" i="1"/>
  <c r="C93" i="1"/>
  <c r="G93" i="1" s="1"/>
  <c r="D92" i="1"/>
  <c r="C92" i="1"/>
  <c r="G92" i="1" s="1"/>
  <c r="D91" i="1"/>
  <c r="C91" i="1"/>
  <c r="G91" i="1" s="1"/>
  <c r="D90" i="1"/>
  <c r="C90" i="1"/>
  <c r="G90" i="1" s="1"/>
  <c r="D89" i="1"/>
  <c r="C89" i="1"/>
  <c r="G89" i="1" s="1"/>
  <c r="D88" i="1"/>
  <c r="C88" i="1"/>
  <c r="G88" i="1" s="1"/>
  <c r="D87" i="1"/>
  <c r="C87" i="1"/>
  <c r="G87" i="1" s="1"/>
  <c r="D86" i="1"/>
  <c r="C86" i="1"/>
  <c r="G86" i="1" s="1"/>
  <c r="D85" i="1"/>
  <c r="C85" i="1"/>
  <c r="G85" i="1" s="1"/>
  <c r="D84" i="1"/>
  <c r="C84" i="1"/>
  <c r="G84" i="1" s="1"/>
  <c r="D83" i="1"/>
  <c r="C83" i="1"/>
  <c r="G83" i="1" s="1"/>
  <c r="D82" i="1"/>
  <c r="C82" i="1"/>
  <c r="G82" i="1" s="1"/>
  <c r="D81" i="1"/>
  <c r="C81" i="1"/>
  <c r="G81" i="1" s="1"/>
  <c r="D80" i="1"/>
  <c r="C80" i="1"/>
  <c r="G80" i="1" s="1"/>
  <c r="D79" i="1"/>
  <c r="C79" i="1"/>
  <c r="G79" i="1" s="1"/>
  <c r="D78" i="1"/>
  <c r="C78" i="1"/>
  <c r="G78" i="1" s="1"/>
  <c r="D77" i="1"/>
  <c r="C77" i="1"/>
  <c r="G77" i="1" s="1"/>
  <c r="D76" i="1"/>
  <c r="C76" i="1"/>
  <c r="G76" i="1" s="1"/>
  <c r="D75" i="1"/>
  <c r="C75" i="1"/>
  <c r="G75" i="1" s="1"/>
  <c r="D74" i="1"/>
  <c r="C74" i="1"/>
  <c r="G74" i="1" s="1"/>
  <c r="D73" i="1"/>
  <c r="C73" i="1"/>
  <c r="G73" i="1" s="1"/>
  <c r="D72" i="1"/>
  <c r="C72" i="1"/>
  <c r="G72" i="1" s="1"/>
  <c r="D71" i="1"/>
  <c r="C71" i="1"/>
  <c r="D70" i="1"/>
  <c r="C70" i="1"/>
  <c r="D69" i="1"/>
  <c r="C69" i="1"/>
  <c r="G69" i="1" s="1"/>
  <c r="D68" i="1"/>
  <c r="C68" i="1"/>
  <c r="G68" i="1" s="1"/>
  <c r="D67" i="1"/>
  <c r="C67" i="1"/>
  <c r="G67" i="1" s="1"/>
  <c r="D66" i="1"/>
  <c r="C66" i="1"/>
  <c r="G66" i="1" s="1"/>
  <c r="D65" i="1"/>
  <c r="C65" i="1"/>
  <c r="G65" i="1" s="1"/>
  <c r="D64" i="1"/>
  <c r="C64" i="1"/>
  <c r="G64" i="1" s="1"/>
  <c r="D63" i="1"/>
  <c r="C63" i="1"/>
  <c r="G63" i="1" s="1"/>
  <c r="D62" i="1"/>
  <c r="C62" i="1"/>
  <c r="G62" i="1" s="1"/>
  <c r="D61" i="1"/>
  <c r="C61" i="1"/>
  <c r="G61" i="1" s="1"/>
  <c r="D60" i="1"/>
  <c r="C60" i="1"/>
  <c r="G60" i="1" s="1"/>
  <c r="D59" i="1"/>
  <c r="C59" i="1"/>
  <c r="G59" i="1" s="1"/>
  <c r="D58" i="1"/>
  <c r="C58" i="1"/>
  <c r="G58" i="1" s="1"/>
  <c r="D57" i="1"/>
  <c r="C57" i="1"/>
  <c r="G57" i="1" s="1"/>
  <c r="D56" i="1"/>
  <c r="C56" i="1"/>
  <c r="G56" i="1" s="1"/>
  <c r="D55" i="1"/>
  <c r="C55" i="1"/>
  <c r="G55" i="1" s="1"/>
  <c r="D54" i="1"/>
  <c r="C54" i="1"/>
  <c r="G54" i="1" s="1"/>
  <c r="D53" i="1"/>
  <c r="C53" i="1"/>
  <c r="G53" i="1" s="1"/>
  <c r="D52" i="1"/>
  <c r="C52" i="1"/>
  <c r="G52" i="1" s="1"/>
  <c r="D51" i="1"/>
  <c r="C51" i="1"/>
  <c r="G51" i="1" s="1"/>
  <c r="D50" i="1"/>
  <c r="C50" i="1"/>
  <c r="G50" i="1" s="1"/>
  <c r="D49" i="1"/>
  <c r="C49" i="1"/>
  <c r="G49" i="1" s="1"/>
  <c r="D48" i="1"/>
  <c r="C48" i="1"/>
  <c r="G48" i="1" s="1"/>
  <c r="D47" i="1"/>
  <c r="C47" i="1"/>
  <c r="G47" i="1" s="1"/>
  <c r="D46" i="1"/>
  <c r="D45" i="1"/>
  <c r="C45" i="1"/>
  <c r="G45" i="1" s="1"/>
  <c r="D44" i="1"/>
  <c r="C44" i="1"/>
  <c r="G44" i="1" s="1"/>
  <c r="D43" i="1"/>
  <c r="C43" i="1"/>
  <c r="G43" i="1" s="1"/>
  <c r="D42" i="1"/>
  <c r="C42" i="1"/>
  <c r="G42" i="1" s="1"/>
  <c r="D41" i="1"/>
  <c r="C41" i="1"/>
  <c r="G41" i="1" s="1"/>
  <c r="D40" i="1"/>
  <c r="C40" i="1"/>
  <c r="G40" i="1" s="1"/>
  <c r="D39" i="1"/>
  <c r="C39" i="1"/>
  <c r="G39" i="1" s="1"/>
  <c r="D38" i="1"/>
  <c r="C38" i="1"/>
  <c r="G38" i="1" s="1"/>
  <c r="D37" i="1"/>
  <c r="C37" i="1"/>
  <c r="G37" i="1" s="1"/>
  <c r="D36" i="1"/>
  <c r="C36" i="1"/>
  <c r="G36" i="1" s="1"/>
  <c r="D35" i="1"/>
  <c r="C35" i="1"/>
  <c r="G35" i="1" s="1"/>
  <c r="D34" i="1"/>
  <c r="C34" i="1"/>
  <c r="G34" i="1" s="1"/>
  <c r="D33" i="1"/>
  <c r="C33" i="1"/>
  <c r="G33" i="1" s="1"/>
  <c r="D32" i="1"/>
  <c r="C32" i="1"/>
  <c r="G32" i="1" s="1"/>
  <c r="D31" i="1"/>
  <c r="C31" i="1"/>
  <c r="G31" i="1" s="1"/>
  <c r="D30" i="1"/>
  <c r="C30" i="1"/>
  <c r="G30" i="1" s="1"/>
  <c r="D29" i="1"/>
  <c r="C29" i="1"/>
  <c r="G29" i="1" s="1"/>
  <c r="D28" i="1"/>
  <c r="C28" i="1"/>
  <c r="G28" i="1" s="1"/>
  <c r="D27" i="1"/>
  <c r="C27" i="1"/>
  <c r="G27" i="1" s="1"/>
  <c r="D26" i="1"/>
  <c r="C26" i="1"/>
  <c r="G26" i="1" s="1"/>
  <c r="D25" i="1"/>
  <c r="C25" i="1"/>
  <c r="G25" i="1" s="1"/>
  <c r="D24" i="1"/>
  <c r="C24" i="1"/>
  <c r="G24" i="1" s="1"/>
  <c r="D23" i="1"/>
  <c r="C23" i="1"/>
  <c r="G23" i="1" s="1"/>
  <c r="D22" i="1"/>
  <c r="C22" i="1"/>
  <c r="G22" i="1" s="1"/>
  <c r="D21" i="1"/>
  <c r="C21" i="1"/>
  <c r="G21" i="1" s="1"/>
  <c r="D20" i="1"/>
  <c r="C20" i="1"/>
  <c r="G20" i="1" s="1"/>
  <c r="D19" i="1"/>
  <c r="C19" i="1"/>
  <c r="G19" i="1" s="1"/>
  <c r="D18" i="1"/>
  <c r="C18" i="1"/>
  <c r="G18" i="1" s="1"/>
  <c r="D17" i="1"/>
  <c r="C17" i="1"/>
  <c r="G17" i="1" s="1"/>
  <c r="D16" i="1"/>
  <c r="C16" i="1"/>
  <c r="G16" i="1" s="1"/>
  <c r="D15" i="1"/>
  <c r="C15" i="1"/>
  <c r="G15" i="1" s="1"/>
  <c r="D14" i="1"/>
  <c r="C14" i="1"/>
  <c r="G14" i="1" s="1"/>
  <c r="D13" i="1"/>
  <c r="C13" i="1"/>
  <c r="G13" i="1" s="1"/>
  <c r="D12" i="1"/>
  <c r="C12" i="1"/>
  <c r="G12" i="1" s="1"/>
  <c r="D11" i="1"/>
  <c r="C11" i="1"/>
  <c r="G11" i="1" s="1"/>
  <c r="D10" i="1"/>
  <c r="C10" i="1"/>
  <c r="G10" i="1" s="1"/>
  <c r="D9" i="1"/>
  <c r="C9" i="1"/>
  <c r="G9" i="1" s="1"/>
  <c r="D8" i="1"/>
  <c r="C8" i="1"/>
  <c r="G8" i="1" s="1"/>
  <c r="D7" i="1"/>
  <c r="C7" i="1"/>
  <c r="G7" i="1" s="1"/>
  <c r="D6" i="1"/>
  <c r="C6" i="1"/>
  <c r="G6" i="1" s="1"/>
  <c r="D5" i="1"/>
  <c r="C5" i="1"/>
  <c r="G5" i="1" s="1"/>
  <c r="D4" i="1"/>
  <c r="C4" i="1"/>
  <c r="G4" i="1" s="1"/>
  <c r="C3" i="1"/>
  <c r="C1483" i="1" l="1"/>
  <c r="I36" i="3"/>
  <c r="C1501" i="1"/>
  <c r="H1501" i="1" s="1"/>
  <c r="D42" i="8"/>
  <c r="C1517" i="1" s="1"/>
  <c r="H1517" i="1" s="1"/>
  <c r="G1564" i="1"/>
  <c r="D49" i="8"/>
  <c r="C1524" i="1" s="1"/>
  <c r="H1524" i="1" s="1"/>
  <c r="E32" i="9"/>
  <c r="B32" i="9" s="1"/>
  <c r="H647" i="1"/>
  <c r="B273" i="9"/>
  <c r="H1576" i="1"/>
  <c r="G1576" i="1"/>
  <c r="G1578" i="1"/>
  <c r="G1566" i="1"/>
  <c r="G1560" i="1"/>
  <c r="G1562" i="1"/>
  <c r="G1550" i="1"/>
  <c r="G1536" i="1"/>
  <c r="G1530" i="1"/>
  <c r="C1525" i="1"/>
  <c r="H1525" i="1" s="1"/>
  <c r="G1526" i="1"/>
  <c r="G1504" i="1"/>
  <c r="G1500" i="1"/>
  <c r="G1492" i="1"/>
  <c r="C1481" i="1"/>
  <c r="G1481" i="1" s="1"/>
  <c r="G1482" i="1"/>
  <c r="H821" i="1"/>
  <c r="H668" i="1"/>
  <c r="F652" i="4"/>
  <c r="H642" i="1"/>
  <c r="H645" i="1"/>
  <c r="H397" i="1"/>
  <c r="H398" i="1"/>
  <c r="H291" i="1"/>
  <c r="H413" i="1"/>
  <c r="F418" i="4"/>
  <c r="E644" i="4"/>
  <c r="D638" i="1" s="1"/>
  <c r="H288" i="1"/>
  <c r="H411" i="1"/>
  <c r="H412" i="1"/>
  <c r="H259" i="1"/>
  <c r="H260" i="1"/>
  <c r="H262" i="1"/>
  <c r="H248" i="1"/>
  <c r="H189" i="1"/>
  <c r="H188" i="1"/>
  <c r="H184" i="1"/>
  <c r="H186" i="1"/>
  <c r="H181" i="1"/>
  <c r="F219" i="9"/>
  <c r="H173" i="1"/>
  <c r="F177" i="4"/>
  <c r="F169" i="4"/>
  <c r="G167" i="1"/>
  <c r="G166" i="1"/>
  <c r="F164" i="4"/>
  <c r="G158" i="1"/>
  <c r="G148" i="1"/>
  <c r="G155" i="1"/>
  <c r="G157" i="1"/>
  <c r="F217" i="9"/>
  <c r="G153" i="1"/>
  <c r="G150" i="1"/>
  <c r="G132" i="1"/>
  <c r="G129" i="1"/>
  <c r="D130" i="1"/>
  <c r="G130" i="1" s="1"/>
  <c r="E124" i="4"/>
  <c r="D120" i="1" s="1"/>
  <c r="G120" i="1" s="1"/>
  <c r="G70" i="1"/>
  <c r="G71"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1" i="1"/>
  <c r="H132" i="1"/>
  <c r="H133" i="1"/>
  <c r="H134" i="1"/>
  <c r="H135" i="1"/>
  <c r="H136" i="1"/>
  <c r="H137" i="1"/>
  <c r="H138" i="1"/>
  <c r="H139" i="1"/>
  <c r="H140" i="1"/>
  <c r="H141" i="1"/>
  <c r="H142" i="1"/>
  <c r="H143" i="1"/>
  <c r="H144" i="1"/>
  <c r="H145" i="1"/>
  <c r="H146" i="1"/>
  <c r="H148" i="1"/>
  <c r="H149" i="1"/>
  <c r="H150" i="1"/>
  <c r="H151" i="1"/>
  <c r="H152" i="1"/>
  <c r="H153" i="1"/>
  <c r="H154" i="1"/>
  <c r="H155" i="1"/>
  <c r="H156" i="1"/>
  <c r="H157" i="1"/>
  <c r="H158" i="1"/>
  <c r="H160" i="1"/>
  <c r="H161" i="1"/>
  <c r="H162" i="1"/>
  <c r="H163" i="1"/>
  <c r="H164" i="1"/>
  <c r="H165" i="1"/>
  <c r="H166" i="1"/>
  <c r="H167" i="1"/>
  <c r="G169" i="1"/>
  <c r="G171" i="1"/>
  <c r="G173" i="1"/>
  <c r="G175" i="1"/>
  <c r="G177" i="1"/>
  <c r="G179" i="1"/>
  <c r="G181" i="1"/>
  <c r="G183" i="1"/>
  <c r="G185" i="1"/>
  <c r="G187" i="1"/>
  <c r="G189" i="1"/>
  <c r="G191" i="1"/>
  <c r="G192" i="1"/>
  <c r="G194" i="1"/>
  <c r="G196" i="1"/>
  <c r="G198" i="1"/>
  <c r="G200" i="1"/>
  <c r="G202" i="1"/>
  <c r="G204" i="1"/>
  <c r="G206" i="1"/>
  <c r="G208" i="1"/>
  <c r="G210" i="1"/>
  <c r="G212" i="1"/>
  <c r="G214" i="1"/>
  <c r="G216" i="1"/>
  <c r="G218"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5" i="1"/>
  <c r="G297" i="1"/>
  <c r="G299" i="1"/>
  <c r="G301" i="1"/>
  <c r="G303" i="1"/>
  <c r="G305" i="1"/>
  <c r="G168" i="1"/>
  <c r="G170" i="1"/>
  <c r="G172" i="1"/>
  <c r="G174" i="1"/>
  <c r="G176" i="1"/>
  <c r="G178" i="1"/>
  <c r="G180" i="1"/>
  <c r="G182" i="1"/>
  <c r="G184" i="1"/>
  <c r="G186" i="1"/>
  <c r="G188" i="1"/>
  <c r="G190" i="1"/>
  <c r="G193" i="1"/>
  <c r="G195" i="1"/>
  <c r="G197" i="1"/>
  <c r="G199" i="1"/>
  <c r="G201" i="1"/>
  <c r="G203" i="1"/>
  <c r="G205" i="1"/>
  <c r="G207" i="1"/>
  <c r="G209" i="1"/>
  <c r="G211" i="1"/>
  <c r="G213" i="1"/>
  <c r="G215" i="1"/>
  <c r="G217" i="1"/>
  <c r="G219"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9" i="1"/>
  <c r="G291" i="1"/>
  <c r="G294" i="1"/>
  <c r="G296" i="1"/>
  <c r="G298" i="1"/>
  <c r="G300" i="1"/>
  <c r="G302" i="1"/>
  <c r="G304" i="1"/>
  <c r="G307" i="1"/>
  <c r="G309" i="1"/>
  <c r="G311" i="1"/>
  <c r="G313" i="1"/>
  <c r="G315" i="1"/>
  <c r="G317" i="1"/>
  <c r="G319" i="1"/>
  <c r="G321" i="1"/>
  <c r="G323" i="1"/>
  <c r="G325" i="1"/>
  <c r="G327" i="1"/>
  <c r="G329" i="1"/>
  <c r="G331" i="1"/>
  <c r="G333" i="1"/>
  <c r="G335" i="1"/>
  <c r="G337" i="1"/>
  <c r="G339" i="1"/>
  <c r="G341" i="1"/>
  <c r="G343" i="1"/>
  <c r="G346" i="1"/>
  <c r="G348" i="1"/>
  <c r="G350" i="1"/>
  <c r="G352" i="1"/>
  <c r="G354" i="1"/>
  <c r="G356"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E635" i="4"/>
  <c r="D629" i="1" s="1"/>
  <c r="D414" i="1"/>
  <c r="G308" i="1"/>
  <c r="G310" i="1"/>
  <c r="G312" i="1"/>
  <c r="G314" i="1"/>
  <c r="G316" i="1"/>
  <c r="G318" i="1"/>
  <c r="G320" i="1"/>
  <c r="G322" i="1"/>
  <c r="G324" i="1"/>
  <c r="G326" i="1"/>
  <c r="G328" i="1"/>
  <c r="G330" i="1"/>
  <c r="G332" i="1"/>
  <c r="G334" i="1"/>
  <c r="G336" i="1"/>
  <c r="G338" i="1"/>
  <c r="G340" i="1"/>
  <c r="G342" i="1"/>
  <c r="G344" i="1"/>
  <c r="G347" i="1"/>
  <c r="G349" i="1"/>
  <c r="G351" i="1"/>
  <c r="G353" i="1"/>
  <c r="G355" i="1"/>
  <c r="G357" i="1"/>
  <c r="G360" i="1"/>
  <c r="G362" i="1"/>
  <c r="G364" i="1"/>
  <c r="G366" i="1"/>
  <c r="G368" i="1"/>
  <c r="G370" i="1"/>
  <c r="G372" i="1"/>
  <c r="G374" i="1"/>
  <c r="G376" i="1"/>
  <c r="G378" i="1"/>
  <c r="G380" i="1"/>
  <c r="G382" i="1"/>
  <c r="G384" i="1"/>
  <c r="G386" i="1"/>
  <c r="G388" i="1"/>
  <c r="G390" i="1"/>
  <c r="G392" i="1"/>
  <c r="G394" i="1"/>
  <c r="G396" i="1"/>
  <c r="G398" i="1"/>
  <c r="G400" i="1"/>
  <c r="G404" i="1"/>
  <c r="G406" i="1"/>
  <c r="G412"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H956" i="1"/>
  <c r="G957" i="1"/>
  <c r="G959" i="1"/>
  <c r="G961" i="1"/>
  <c r="G963" i="1"/>
  <c r="G965" i="1"/>
  <c r="G967" i="1"/>
  <c r="G969" i="1"/>
  <c r="G971" i="1"/>
  <c r="G973" i="1"/>
  <c r="G975" i="1"/>
  <c r="G977" i="1"/>
  <c r="G979" i="1"/>
  <c r="G981" i="1"/>
  <c r="G983" i="1"/>
  <c r="G987" i="1"/>
  <c r="G989"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8" i="1"/>
  <c r="G1060" i="1"/>
  <c r="G1062" i="1"/>
  <c r="G1064" i="1"/>
  <c r="G1066" i="1"/>
  <c r="G1068" i="1"/>
  <c r="G1070" i="1"/>
  <c r="G1072" i="1"/>
  <c r="G1074" i="1"/>
  <c r="G1076" i="1"/>
  <c r="G1078" i="1"/>
  <c r="G1080" i="1"/>
  <c r="G1082" i="1"/>
  <c r="G1084" i="1"/>
  <c r="G1086" i="1"/>
  <c r="G1088" i="1"/>
  <c r="G1090" i="1"/>
  <c r="G1092" i="1"/>
  <c r="G1094" i="1"/>
  <c r="G1097" i="1"/>
  <c r="G1099" i="1"/>
  <c r="G1101" i="1"/>
  <c r="G1103" i="1"/>
  <c r="G1105" i="1"/>
  <c r="G1107" i="1"/>
  <c r="G1109" i="1"/>
  <c r="G1111" i="1"/>
  <c r="G1114" i="1"/>
  <c r="G1116" i="1"/>
  <c r="G1118" i="1"/>
  <c r="G1120" i="1"/>
  <c r="G1122"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H1300" i="1"/>
  <c r="G1302" i="1"/>
  <c r="G1304" i="1"/>
  <c r="G1306" i="1"/>
  <c r="G1308" i="1"/>
  <c r="G1310" i="1"/>
  <c r="G1312" i="1"/>
  <c r="G1314" i="1"/>
  <c r="G1316" i="1"/>
  <c r="G1318" i="1"/>
  <c r="G1320" i="1"/>
  <c r="G1322" i="1"/>
  <c r="G1324" i="1"/>
  <c r="G1326" i="1"/>
  <c r="G1328" i="1"/>
  <c r="D1329" i="1"/>
  <c r="H1329" i="1" s="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7" i="1"/>
  <c r="G1439" i="1"/>
  <c r="I1439" i="1" s="1"/>
  <c r="H1439" i="1"/>
  <c r="G1440" i="1"/>
  <c r="I1440" i="1" s="1"/>
  <c r="H1440" i="1"/>
  <c r="G1441" i="1"/>
  <c r="I1441" i="1" s="1"/>
  <c r="H1441" i="1"/>
  <c r="G1442" i="1"/>
  <c r="I1442" i="1" s="1"/>
  <c r="H1442" i="1"/>
  <c r="G1443" i="1"/>
  <c r="I1443" i="1" s="1"/>
  <c r="H1443" i="1"/>
  <c r="G1444" i="1"/>
  <c r="I1444" i="1" s="1"/>
  <c r="H1444" i="1"/>
  <c r="J1445" i="1"/>
  <c r="G1454" i="1"/>
  <c r="J1462" i="1"/>
  <c r="J1464" i="1"/>
  <c r="J1466" i="1"/>
  <c r="J1468" i="1"/>
  <c r="J1471" i="1"/>
  <c r="J1473" i="1"/>
  <c r="G1485" i="1"/>
  <c r="H1485" i="1"/>
  <c r="G1489" i="1"/>
  <c r="H1489" i="1"/>
  <c r="G1493" i="1"/>
  <c r="H1493" i="1"/>
  <c r="G1497" i="1"/>
  <c r="H1497" i="1"/>
  <c r="G1501" i="1"/>
  <c r="G1505" i="1"/>
  <c r="H1505" i="1"/>
  <c r="G1509" i="1"/>
  <c r="H1509" i="1"/>
  <c r="G1513" i="1"/>
  <c r="H1513" i="1"/>
  <c r="G1521" i="1"/>
  <c r="H1521" i="1"/>
  <c r="G1525" i="1"/>
  <c r="G1529" i="1"/>
  <c r="H1529" i="1"/>
  <c r="G1533" i="1"/>
  <c r="H1533" i="1"/>
  <c r="G1537" i="1"/>
  <c r="H1537" i="1"/>
  <c r="G1541" i="1"/>
  <c r="H1541" i="1"/>
  <c r="G1545" i="1"/>
  <c r="H1545" i="1"/>
  <c r="G1549" i="1"/>
  <c r="H1549" i="1"/>
  <c r="G1553" i="1"/>
  <c r="H1553" i="1"/>
  <c r="G1557" i="1"/>
  <c r="H1557" i="1"/>
  <c r="G1561" i="1"/>
  <c r="H1561" i="1"/>
  <c r="G1565" i="1"/>
  <c r="H1565" i="1"/>
  <c r="G1569" i="1"/>
  <c r="H1569" i="1"/>
  <c r="G1573" i="1"/>
  <c r="H1573" i="1"/>
  <c r="G1577" i="1"/>
  <c r="H1577" i="1"/>
  <c r="F125" i="4"/>
  <c r="D311" i="4"/>
  <c r="F312" i="4"/>
  <c r="E311" i="4"/>
  <c r="D306" i="1" s="1"/>
  <c r="D363" i="4"/>
  <c r="F364" i="4"/>
  <c r="E363" i="4"/>
  <c r="D358" i="1" s="1"/>
  <c r="D420" i="4"/>
  <c r="F435" i="4"/>
  <c r="F469" i="4"/>
  <c r="G1329"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G1457" i="1"/>
  <c r="J1457" i="1"/>
  <c r="H1457" i="1"/>
  <c r="G1483" i="1"/>
  <c r="H1483" i="1"/>
  <c r="G1487" i="1"/>
  <c r="H1487" i="1"/>
  <c r="G1491" i="1"/>
  <c r="H1491" i="1"/>
  <c r="G1495" i="1"/>
  <c r="H1495" i="1"/>
  <c r="G1499" i="1"/>
  <c r="H1499" i="1"/>
  <c r="G1503" i="1"/>
  <c r="H1503" i="1"/>
  <c r="G1507" i="1"/>
  <c r="H1507" i="1"/>
  <c r="G1511" i="1"/>
  <c r="H1511" i="1"/>
  <c r="G1515" i="1"/>
  <c r="H1515" i="1"/>
  <c r="G1519" i="1"/>
  <c r="H1519" i="1"/>
  <c r="G1523" i="1"/>
  <c r="H1523" i="1"/>
  <c r="G1527" i="1"/>
  <c r="H1527" i="1"/>
  <c r="G1531" i="1"/>
  <c r="H1531" i="1"/>
  <c r="G1535" i="1"/>
  <c r="H1535" i="1"/>
  <c r="G1539" i="1"/>
  <c r="H1539" i="1"/>
  <c r="G1543" i="1"/>
  <c r="H1543" i="1"/>
  <c r="G1547" i="1"/>
  <c r="H1547" i="1"/>
  <c r="G1551" i="1"/>
  <c r="H1551" i="1"/>
  <c r="G1555" i="1"/>
  <c r="H1555" i="1"/>
  <c r="G1559" i="1"/>
  <c r="H1559" i="1"/>
  <c r="G1563" i="1"/>
  <c r="H1563" i="1"/>
  <c r="G1567" i="1"/>
  <c r="H1567" i="1"/>
  <c r="G1571" i="1"/>
  <c r="H1571" i="1"/>
  <c r="G1575" i="1"/>
  <c r="H1575" i="1"/>
  <c r="G1579" i="1"/>
  <c r="H1579" i="1"/>
  <c r="F7" i="4"/>
  <c r="F107" i="4"/>
  <c r="G20" i="9"/>
  <c r="H20" i="9"/>
  <c r="F152" i="4"/>
  <c r="F153" i="4"/>
  <c r="F273" i="4"/>
  <c r="F299" i="4"/>
  <c r="D298" i="4"/>
  <c r="F300" i="4"/>
  <c r="F351" i="4"/>
  <c r="D350" i="4"/>
  <c r="F352" i="4"/>
  <c r="F416" i="4"/>
  <c r="F473" i="4"/>
  <c r="E636" i="4"/>
  <c r="D630" i="1" s="1"/>
  <c r="H292" i="9"/>
  <c r="E176" i="5"/>
  <c r="G1445" i="1"/>
  <c r="G1462" i="1"/>
  <c r="I1462" i="1" s="1"/>
  <c r="G1463" i="1"/>
  <c r="I1463" i="1" s="1"/>
  <c r="G1464" i="1"/>
  <c r="I1464" i="1" s="1"/>
  <c r="G1465" i="1"/>
  <c r="I1465" i="1" s="1"/>
  <c r="G1466" i="1"/>
  <c r="I1466" i="1" s="1"/>
  <c r="G1467" i="1"/>
  <c r="I1467" i="1" s="1"/>
  <c r="G1468" i="1"/>
  <c r="I1468" i="1" s="1"/>
  <c r="G1469" i="1"/>
  <c r="G1471" i="1"/>
  <c r="I1471" i="1" s="1"/>
  <c r="G1472" i="1"/>
  <c r="I1472" i="1" s="1"/>
  <c r="G1473" i="1"/>
  <c r="I1473" i="1" s="1"/>
  <c r="G1474" i="1"/>
  <c r="I1474" i="1" s="1"/>
  <c r="G1475" i="1"/>
  <c r="E7" i="4"/>
  <c r="F45" i="4"/>
  <c r="D50" i="4"/>
  <c r="F51" i="4"/>
  <c r="F74" i="4"/>
  <c r="F82" i="4"/>
  <c r="F83" i="4"/>
  <c r="F112" i="4"/>
  <c r="F134" i="4"/>
  <c r="E163" i="4"/>
  <c r="D159" i="1" s="1"/>
  <c r="H159" i="1" s="1"/>
  <c r="F188" i="4"/>
  <c r="F196" i="4"/>
  <c r="F197" i="4"/>
  <c r="F210" i="4"/>
  <c r="D224" i="4"/>
  <c r="F225" i="4"/>
  <c r="F253" i="4"/>
  <c r="E298" i="4"/>
  <c r="F369" i="4"/>
  <c r="E643" i="4"/>
  <c r="D637" i="1" s="1"/>
  <c r="G637" i="1" s="1"/>
  <c r="D644" i="4"/>
  <c r="F485" i="4"/>
  <c r="H1480" i="1"/>
  <c r="H23" i="3"/>
  <c r="H25" i="3"/>
  <c r="H27" i="3"/>
  <c r="H29" i="3"/>
  <c r="F417" i="4"/>
  <c r="D528" i="4"/>
  <c r="D580" i="4"/>
  <c r="D12" i="5"/>
  <c r="D78" i="5"/>
  <c r="E87" i="5"/>
  <c r="D1065" i="1" s="1"/>
  <c r="H1065" i="1" s="1"/>
  <c r="E286" i="9"/>
  <c r="B286" i="9" s="1"/>
  <c r="F88" i="5"/>
  <c r="D118" i="5"/>
  <c r="D134" i="5"/>
  <c r="H287" i="9"/>
  <c r="E287" i="9" s="1"/>
  <c r="B287" i="9" s="1"/>
  <c r="E146" i="5"/>
  <c r="D1124" i="1" s="1"/>
  <c r="H1124" i="1" s="1"/>
  <c r="G289" i="9"/>
  <c r="E289" i="9" s="1"/>
  <c r="B289" i="9" s="1"/>
  <c r="D176" i="5"/>
  <c r="G291" i="9"/>
  <c r="E291" i="9" s="1"/>
  <c r="B291" i="9" s="1"/>
  <c r="F190" i="5"/>
  <c r="F191" i="5"/>
  <c r="F239" i="5"/>
  <c r="E245" i="5"/>
  <c r="D1222" i="1" s="1"/>
  <c r="H1222" i="1" s="1"/>
  <c r="F259" i="5"/>
  <c r="G299" i="9"/>
  <c r="E299" i="9" s="1"/>
  <c r="D141" i="6"/>
  <c r="F5" i="6"/>
  <c r="F6" i="6"/>
  <c r="F603" i="4"/>
  <c r="G292" i="9"/>
  <c r="E292" i="9" s="1"/>
  <c r="B292" i="9" s="1"/>
  <c r="F206" i="5"/>
  <c r="F207" i="5"/>
  <c r="E237" i="5"/>
  <c r="F36" i="6"/>
  <c r="F90" i="6"/>
  <c r="F130" i="6"/>
  <c r="B297" i="9"/>
  <c r="E296" i="9"/>
  <c r="I10" i="3" s="1"/>
  <c r="F149" i="5"/>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3" i="9"/>
  <c r="E163" i="9" s="1"/>
  <c r="B163" i="9" s="1"/>
  <c r="G161" i="9"/>
  <c r="E161" i="9" s="1"/>
  <c r="B161" i="9" s="1"/>
  <c r="I10" i="9"/>
  <c r="B113" i="9"/>
  <c r="B117" i="9"/>
  <c r="B121" i="9"/>
  <c r="B125" i="9"/>
  <c r="B129" i="9"/>
  <c r="B133" i="9"/>
  <c r="B137" i="9"/>
  <c r="B141" i="9"/>
  <c r="G160" i="9"/>
  <c r="E160" i="9" s="1"/>
  <c r="B160" i="9" s="1"/>
  <c r="G162" i="9"/>
  <c r="E162" i="9" s="1"/>
  <c r="B162" i="9" s="1"/>
  <c r="G164" i="9"/>
  <c r="E164" i="9" s="1"/>
  <c r="B164" i="9" s="1"/>
  <c r="G166" i="9"/>
  <c r="E166" i="9" s="1"/>
  <c r="B166" i="9" s="1"/>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B111" i="9"/>
  <c r="B115" i="9"/>
  <c r="B119" i="9"/>
  <c r="B123" i="9"/>
  <c r="B127" i="9"/>
  <c r="B131" i="9"/>
  <c r="B135" i="9"/>
  <c r="B139" i="9"/>
  <c r="G191" i="9"/>
  <c r="E191" i="9" s="1"/>
  <c r="B191" i="9" s="1"/>
  <c r="M212" i="9"/>
  <c r="B213" i="9"/>
  <c r="B215" i="9"/>
  <c r="B217" i="9"/>
  <c r="B219" i="9"/>
  <c r="B221" i="9"/>
  <c r="B223" i="9"/>
  <c r="B272" i="9"/>
  <c r="B284" i="9"/>
  <c r="B225" i="9"/>
  <c r="B227" i="9"/>
  <c r="B229" i="9"/>
  <c r="B231" i="9"/>
  <c r="B233" i="9"/>
  <c r="B235" i="9"/>
  <c r="B237" i="9"/>
  <c r="B239" i="9"/>
  <c r="B241" i="9"/>
  <c r="B243" i="9"/>
  <c r="B245" i="9"/>
  <c r="B247" i="9"/>
  <c r="B249" i="9"/>
  <c r="B251" i="9"/>
  <c r="B253" i="9"/>
  <c r="B255" i="9"/>
  <c r="B257" i="9"/>
  <c r="B259" i="9"/>
  <c r="B261" i="9"/>
  <c r="B263" i="9"/>
  <c r="B265" i="9"/>
  <c r="B267" i="9"/>
  <c r="B269" i="9"/>
  <c r="I34" i="3" l="1"/>
  <c r="G1517" i="1"/>
  <c r="G1524" i="1"/>
  <c r="D43" i="8"/>
  <c r="G295" i="9" s="1"/>
  <c r="E295" i="9" s="1"/>
  <c r="B295" i="9" s="1"/>
  <c r="H1481" i="1"/>
  <c r="E350" i="4"/>
  <c r="E408" i="4" s="1"/>
  <c r="D403" i="1" s="1"/>
  <c r="E151" i="4"/>
  <c r="I17" i="3" s="1"/>
  <c r="E20" i="9"/>
  <c r="H130" i="1"/>
  <c r="F124" i="4"/>
  <c r="I23" i="3"/>
  <c r="D1214" i="1"/>
  <c r="B299" i="9"/>
  <c r="E298" i="9"/>
  <c r="F118" i="5"/>
  <c r="C1096" i="1"/>
  <c r="F78" i="5"/>
  <c r="C1056" i="1"/>
  <c r="D7" i="5"/>
  <c r="F12" i="5"/>
  <c r="C990" i="1"/>
  <c r="D636" i="4"/>
  <c r="F528" i="4"/>
  <c r="C522" i="1"/>
  <c r="F224" i="4"/>
  <c r="C220" i="1"/>
  <c r="E289" i="4"/>
  <c r="D407" i="4"/>
  <c r="F298" i="4"/>
  <c r="C293" i="1"/>
  <c r="B20" i="9"/>
  <c r="I1457" i="1"/>
  <c r="D635" i="4"/>
  <c r="F420" i="4"/>
  <c r="C414" i="1"/>
  <c r="F311" i="4"/>
  <c r="C306" i="1"/>
  <c r="G1222" i="1"/>
  <c r="G1124" i="1"/>
  <c r="G1065" i="1"/>
  <c r="G159" i="1"/>
  <c r="E165" i="9"/>
  <c r="B165" i="9" s="1"/>
  <c r="F212" i="9"/>
  <c r="B212" i="9" s="1"/>
  <c r="F141" i="6"/>
  <c r="H28" i="3"/>
  <c r="C1435" i="1"/>
  <c r="F176" i="5"/>
  <c r="D175" i="5"/>
  <c r="H22" i="3"/>
  <c r="C1153" i="1"/>
  <c r="F134" i="5"/>
  <c r="C1112" i="1"/>
  <c r="D68" i="5"/>
  <c r="F580" i="4"/>
  <c r="C574" i="1"/>
  <c r="F644" i="4"/>
  <c r="C638" i="1"/>
  <c r="D293" i="1"/>
  <c r="F50" i="4"/>
  <c r="C46" i="1"/>
  <c r="E6" i="4"/>
  <c r="D3" i="1"/>
  <c r="E175" i="5"/>
  <c r="D1152" i="1" s="1"/>
  <c r="I22" i="3"/>
  <c r="D1153" i="1"/>
  <c r="E68" i="5"/>
  <c r="F643" i="4"/>
  <c r="D408" i="4"/>
  <c r="F350" i="4"/>
  <c r="C345" i="1"/>
  <c r="F163" i="4"/>
  <c r="D151" i="4"/>
  <c r="D6" i="4"/>
  <c r="I1456" i="1"/>
  <c r="I1451" i="1"/>
  <c r="I1449" i="1"/>
  <c r="I1447" i="1"/>
  <c r="F363" i="4"/>
  <c r="C358" i="1"/>
  <c r="H637" i="1"/>
  <c r="H9" i="3"/>
  <c r="G294" i="9" l="1"/>
  <c r="E294" i="9" s="1"/>
  <c r="B294" i="9" s="1"/>
  <c r="C1518" i="1"/>
  <c r="G1518" i="1" s="1"/>
  <c r="I35" i="3"/>
  <c r="K1432" i="9"/>
  <c r="H1518" i="1"/>
  <c r="H11" i="3"/>
  <c r="N3" i="9" s="1"/>
  <c r="E407" i="4"/>
  <c r="D402" i="1" s="1"/>
  <c r="D345" i="1"/>
  <c r="G345" i="1" s="1"/>
  <c r="D147" i="1"/>
  <c r="K3" i="9"/>
  <c r="I9" i="3"/>
  <c r="F6" i="4"/>
  <c r="H16" i="3"/>
  <c r="D412" i="4"/>
  <c r="C2" i="1"/>
  <c r="E412" i="4"/>
  <c r="E290" i="4"/>
  <c r="D286" i="1" s="1"/>
  <c r="I16" i="3"/>
  <c r="D2" i="1"/>
  <c r="H17" i="3"/>
  <c r="D289" i="4"/>
  <c r="F151" i="4"/>
  <c r="C147" i="1"/>
  <c r="H345" i="1"/>
  <c r="F408" i="4"/>
  <c r="C403" i="1"/>
  <c r="I21" i="3"/>
  <c r="D1046" i="1"/>
  <c r="E6" i="5"/>
  <c r="G3" i="1"/>
  <c r="H3" i="1"/>
  <c r="G46" i="1"/>
  <c r="H46" i="1"/>
  <c r="H638" i="1"/>
  <c r="G638" i="1"/>
  <c r="H574" i="1"/>
  <c r="G574" i="1"/>
  <c r="F68" i="5"/>
  <c r="H21" i="3"/>
  <c r="C1046" i="1"/>
  <c r="E291" i="4"/>
  <c r="D287" i="1" s="1"/>
  <c r="E413" i="4"/>
  <c r="D285" i="1"/>
  <c r="G990" i="1"/>
  <c r="H990" i="1"/>
  <c r="F7" i="5"/>
  <c r="D6" i="5"/>
  <c r="H20" i="3"/>
  <c r="C985" i="1"/>
  <c r="H358" i="1"/>
  <c r="G358" i="1"/>
  <c r="G1112" i="1"/>
  <c r="H1112" i="1"/>
  <c r="G1153" i="1"/>
  <c r="H1153" i="1"/>
  <c r="F175" i="5"/>
  <c r="C1152" i="1"/>
  <c r="G1435" i="1"/>
  <c r="H1435" i="1"/>
  <c r="H306" i="1"/>
  <c r="G306" i="1"/>
  <c r="H414" i="1"/>
  <c r="G414" i="1"/>
  <c r="F635" i="4"/>
  <c r="C629" i="1"/>
  <c r="E19" i="9"/>
  <c r="H293" i="1"/>
  <c r="G293" i="1"/>
  <c r="F407" i="4"/>
  <c r="C402" i="1"/>
  <c r="H220" i="1"/>
  <c r="G220" i="1"/>
  <c r="H522" i="1"/>
  <c r="G522" i="1"/>
  <c r="F636" i="4"/>
  <c r="C630" i="1"/>
  <c r="G1056" i="1"/>
  <c r="H1056" i="1"/>
  <c r="G1096" i="1"/>
  <c r="H1096" i="1"/>
  <c r="H1214" i="1"/>
  <c r="G1214" i="1"/>
  <c r="E293" i="9" l="1"/>
  <c r="I11" i="3"/>
  <c r="H630" i="1"/>
  <c r="G630" i="1"/>
  <c r="H402" i="1"/>
  <c r="G402" i="1"/>
  <c r="E640" i="4"/>
  <c r="E415" i="4"/>
  <c r="D410" i="1" s="1"/>
  <c r="D408" i="1"/>
  <c r="G1046" i="1"/>
  <c r="H1046" i="1"/>
  <c r="H403" i="1"/>
  <c r="G403" i="1"/>
  <c r="G147" i="1"/>
  <c r="H147" i="1"/>
  <c r="D413" i="4"/>
  <c r="D291" i="4"/>
  <c r="F289" i="4"/>
  <c r="C285" i="1"/>
  <c r="G2" i="1"/>
  <c r="H2" i="1"/>
  <c r="D290" i="4"/>
  <c r="H629" i="1"/>
  <c r="G629" i="1"/>
  <c r="G1152" i="1"/>
  <c r="H1152" i="1"/>
  <c r="G985" i="1"/>
  <c r="H985" i="1"/>
  <c r="G276" i="9"/>
  <c r="G282" i="9"/>
  <c r="E282" i="9" s="1"/>
  <c r="B282" i="9" s="1"/>
  <c r="F6" i="5"/>
  <c r="C984" i="1"/>
  <c r="H276" i="9"/>
  <c r="D984" i="1"/>
  <c r="E639" i="4"/>
  <c r="E414" i="4"/>
  <c r="D409" i="1" s="1"/>
  <c r="D407" i="1"/>
  <c r="D639" i="4"/>
  <c r="D414" i="4"/>
  <c r="F412" i="4"/>
  <c r="C407" i="1"/>
  <c r="F414" i="4" l="1"/>
  <c r="C409" i="1"/>
  <c r="E641" i="4"/>
  <c r="D633" i="1"/>
  <c r="D640" i="4"/>
  <c r="D641" i="4" s="1"/>
  <c r="D415" i="4"/>
  <c r="F413" i="4"/>
  <c r="C408" i="1"/>
  <c r="H407" i="1"/>
  <c r="G407" i="1"/>
  <c r="E276" i="9"/>
  <c r="F639" i="4"/>
  <c r="C633" i="1"/>
  <c r="H8" i="3"/>
  <c r="G984" i="1"/>
  <c r="H984" i="1"/>
  <c r="F290" i="4"/>
  <c r="C286" i="1"/>
  <c r="H285" i="1"/>
  <c r="G285" i="1"/>
  <c r="F291" i="4"/>
  <c r="C287" i="1"/>
  <c r="E642" i="4"/>
  <c r="D634" i="1"/>
  <c r="F641" i="4" l="1"/>
  <c r="C635" i="1"/>
  <c r="E646" i="4"/>
  <c r="D636" i="1"/>
  <c r="H286" i="1"/>
  <c r="G286" i="1"/>
  <c r="H287" i="1"/>
  <c r="G287" i="1"/>
  <c r="H633" i="1"/>
  <c r="G633" i="1"/>
  <c r="H408" i="1"/>
  <c r="G408" i="1"/>
  <c r="F415" i="4"/>
  <c r="C410" i="1"/>
  <c r="H409" i="1"/>
  <c r="G409" i="1"/>
  <c r="M3" i="9"/>
  <c r="B276" i="9"/>
  <c r="E275" i="9"/>
  <c r="I8" i="3" s="1"/>
  <c r="D642" i="4"/>
  <c r="F640" i="4"/>
  <c r="C634" i="1"/>
  <c r="E645" i="4"/>
  <c r="D635" i="1"/>
  <c r="I18" i="3" l="1"/>
  <c r="D639" i="1"/>
  <c r="H410" i="1"/>
  <c r="G410" i="1"/>
  <c r="H634" i="1"/>
  <c r="G634" i="1"/>
  <c r="D646" i="4"/>
  <c r="F642" i="4"/>
  <c r="C636" i="1"/>
  <c r="G274" i="9"/>
  <c r="E274" i="9" s="1"/>
  <c r="B274" i="9" s="1"/>
  <c r="I19" i="3"/>
  <c r="D640" i="1"/>
  <c r="H635" i="1"/>
  <c r="G635" i="1"/>
  <c r="D645" i="4"/>
  <c r="F645" i="4" l="1"/>
  <c r="H18" i="3"/>
  <c r="C639" i="1"/>
  <c r="H636" i="1"/>
  <c r="G636" i="1"/>
  <c r="H7" i="3"/>
  <c r="F646" i="4"/>
  <c r="H19" i="3"/>
  <c r="C640" i="1"/>
  <c r="J3" i="9" l="1"/>
  <c r="I7" i="3"/>
  <c r="H640" i="1"/>
  <c r="G640" i="1"/>
  <c r="H639" i="1"/>
  <c r="G639" i="1"/>
  <c r="M271" i="9" l="1"/>
  <c r="L271" i="9"/>
  <c r="H18" i="9"/>
  <c r="G18" i="9"/>
  <c r="J17" i="9"/>
  <c r="I6" i="9"/>
  <c r="J7" i="9"/>
  <c r="K8" i="9"/>
  <c r="J11" i="9"/>
  <c r="K12" i="9"/>
  <c r="H15" i="9"/>
  <c r="G16" i="9"/>
  <c r="G17" i="9"/>
  <c r="I5" i="9"/>
  <c r="J6" i="9"/>
  <c r="K7" i="9"/>
  <c r="I9" i="9"/>
  <c r="J10" i="9"/>
  <c r="K11" i="9"/>
  <c r="I13" i="9"/>
  <c r="G15" i="9"/>
  <c r="E15" i="9" s="1"/>
  <c r="H16" i="9"/>
  <c r="H17" i="9"/>
  <c r="J5" i="9"/>
  <c r="K6" i="9"/>
  <c r="I8" i="9"/>
  <c r="J9" i="9"/>
  <c r="K10" i="9"/>
  <c r="I12" i="9"/>
  <c r="J13" i="9"/>
  <c r="M15" i="9"/>
  <c r="L16" i="9"/>
  <c r="I17" i="9"/>
  <c r="K5" i="9"/>
  <c r="I7" i="9"/>
  <c r="J8" i="9"/>
  <c r="K9" i="9"/>
  <c r="I11" i="9"/>
  <c r="J12" i="9"/>
  <c r="K13" i="9"/>
  <c r="L15" i="9"/>
  <c r="F15" i="9" s="1"/>
  <c r="M16" i="9"/>
  <c r="E11" i="9" l="1"/>
  <c r="B11" i="9" s="1"/>
  <c r="E7" i="9"/>
  <c r="B7" i="9" s="1"/>
  <c r="E18" i="9"/>
  <c r="B18" i="9" s="1"/>
  <c r="F271" i="9"/>
  <c r="F19" i="9" s="1"/>
  <c r="F16" i="9"/>
  <c r="F14" i="9" s="1"/>
  <c r="E8" i="9"/>
  <c r="B8" i="9" s="1"/>
  <c r="E13" i="9"/>
  <c r="B13" i="9" s="1"/>
  <c r="E10" i="9"/>
  <c r="B10" i="9" s="1"/>
  <c r="E5" i="9"/>
  <c r="E16" i="9"/>
  <c r="E6" i="9"/>
  <c r="B6" i="9" s="1"/>
  <c r="B271" i="9"/>
  <c r="E12" i="9"/>
  <c r="B12" i="9" s="1"/>
  <c r="B15" i="9"/>
  <c r="E9" i="9"/>
  <c r="B9" i="9" s="1"/>
  <c r="E17" i="9"/>
  <c r="B17" i="9" s="1"/>
  <c r="B16" i="9" l="1"/>
  <c r="E14" i="9"/>
  <c r="F3" i="9"/>
  <c r="B5" i="9"/>
  <c r="E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<sst xmlns="http://schemas.openxmlformats.org/spreadsheetml/2006/main" count="4338" uniqueCount="3399">
  <si>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</si>
  <si>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</si>
  <si>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</si>
  <si>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</si>
  <si>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</si>
  <si>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</si>
  <si>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</si>
  <si>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</si>
  <si>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</si>
  <si>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</si>
  <si>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</si>
  <si>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</si>
  <si>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</si>
  <si>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</si>
  <si>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</si>
  <si>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</si>
  <si>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</si>
  <si>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</si>
  <si>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</si>
  <si>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</si>
  <si>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</si>
  <si>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</si>
  <si>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</si>
  <si>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</si>
  <si>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</si>
  <si>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</si>
  <si>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</si>
  <si>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</si>
  <si>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</si>
  <si>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</si>
  <si>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</si>
  <si>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PRIRODOSLOVNA  ŠKOLA KARLOVAC</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</si>
  <si>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</si>
  <si>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</si>
  <si>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</si>
  <si>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</si>
  <si>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</si>
  <si>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</si>
  <si>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</si>
  <si>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</si>
  <si>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</si>
  <si>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</si>
  <si>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</si>
  <si>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</si>
  <si>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</si>
  <si>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</si>
  <si>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</si>
  <si>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</si>
  <si>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</si>
  <si>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19100 - PRIRODOSLOVNA  ŠKOLA KARLOVAC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</si>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</sst>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436921.71</v>
      </c>
      <c r="D2" s="6">
        <f>'PR-RAS'!E6</f>
        <v>507124.97</v>
      </c>
      <c r="E2" s="6">
        <v>0</v>
      </c>
      <c r="F2" s="6">
        <v>0</v>
      </c>
      <c r="G2" s="7">
        <f t="shared" ref="G2:G264" si="0">(B2/1000)*(C2*1+D2*2)</f>
        <v>1451.17165</v>
      </c>
      <c r="H2" s="7">
        <f t="shared" ref="H2:H264" si="1">ABS(C2-ROUND(C2,0))+ABS(D2-ROUND(D2,0))</f>
        <v>0.32000000000698492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333005.38</v>
      </c>
      <c r="D46" s="1">
        <f>'PR-RAS'!E50</f>
        <v>378471.62999999995</v>
      </c>
      <c r="E46" s="1">
        <v>0</v>
      </c>
      <c r="F46" s="1">
        <v>0</v>
      </c>
      <c r="G46" s="2">
        <f t="shared" si="0"/>
        <v>49047.688799999996</v>
      </c>
      <c r="H46" s="2">
        <f t="shared" si="1"/>
        <v>0.75000000005820766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331771.51</v>
      </c>
      <c r="D64" s="1">
        <f>'PR-RAS'!E68</f>
        <v>376521.41</v>
      </c>
      <c r="E64" s="1">
        <v>0</v>
      </c>
      <c r="F64" s="1">
        <v>0</v>
      </c>
      <c r="G64" s="2">
        <f t="shared" si="0"/>
        <v>68343.302790000002</v>
      </c>
      <c r="H64" s="2">
        <f t="shared" si="1"/>
        <v>0.8999999999650754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331771.51</v>
      </c>
      <c r="D65" s="1">
        <f>'PR-RAS'!E69</f>
        <v>376521.41</v>
      </c>
      <c r="E65" s="1">
        <v>0</v>
      </c>
      <c r="F65" s="1">
        <v>0</v>
      </c>
      <c r="G65" s="2">
        <f t="shared" si="0"/>
        <v>69428.11712000001</v>
      </c>
      <c r="H65" s="2">
        <f t="shared" si="1"/>
        <v>0.8999999999650754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1233.8699999999999</v>
      </c>
      <c r="D70" s="1">
        <f>'PR-RAS'!E74</f>
        <v>1950.22</v>
      </c>
      <c r="E70" s="1">
        <v>0</v>
      </c>
      <c r="F70" s="1">
        <v>0</v>
      </c>
      <c r="G70" s="2">
        <f t="shared" si="0"/>
        <v>354.26738999999998</v>
      </c>
      <c r="H70" s="2">
        <f t="shared" si="1"/>
        <v>0.35000000000013642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1233.8699999999999</v>
      </c>
      <c r="D71" s="1">
        <f>'PR-RAS'!E75</f>
        <v>1950.22</v>
      </c>
      <c r="E71" s="1">
        <v>0</v>
      </c>
      <c r="F71" s="1">
        <v>0</v>
      </c>
      <c r="G71" s="2">
        <f t="shared" si="0"/>
        <v>359.40170000000001</v>
      </c>
      <c r="H71" s="2">
        <f t="shared" si="1"/>
        <v>0.35000000000013642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0.06</v>
      </c>
      <c r="D78" s="1">
        <f>'PR-RAS'!E82</f>
        <v>0</v>
      </c>
      <c r="E78" s="1">
        <v>0</v>
      </c>
      <c r="F78" s="1">
        <v>0</v>
      </c>
      <c r="G78" s="2">
        <f t="shared" si="0"/>
        <v>4.62E-3</v>
      </c>
      <c r="H78" s="2">
        <f t="shared" si="1"/>
        <v>0.06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0.06</v>
      </c>
      <c r="D79" s="1">
        <f>'PR-RAS'!E83</f>
        <v>0</v>
      </c>
      <c r="E79" s="1">
        <v>0</v>
      </c>
      <c r="F79" s="1">
        <v>0</v>
      </c>
      <c r="G79" s="2">
        <f t="shared" si="0"/>
        <v>4.6800000000000001E-3</v>
      </c>
      <c r="H79" s="2">
        <f t="shared" si="1"/>
        <v>0.06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0.06</v>
      </c>
      <c r="D81" s="1">
        <f>'PR-RAS'!E85</f>
        <v>0</v>
      </c>
      <c r="E81" s="1">
        <v>0</v>
      </c>
      <c r="F81" s="1">
        <v>0</v>
      </c>
      <c r="G81" s="2">
        <f t="shared" si="0"/>
        <v>4.7999999999999996E-3</v>
      </c>
      <c r="H81" s="2">
        <f t="shared" si="1"/>
        <v>0.06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71.400000000000006</v>
      </c>
      <c r="D102" s="1">
        <f>'PR-RAS'!E106</f>
        <v>30</v>
      </c>
      <c r="E102" s="1">
        <v>0</v>
      </c>
      <c r="F102" s="1">
        <v>0</v>
      </c>
      <c r="G102" s="2">
        <f t="shared" si="0"/>
        <v>13.271400000000002</v>
      </c>
      <c r="H102" s="2">
        <f t="shared" si="1"/>
        <v>0.40000000000000568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71.400000000000006</v>
      </c>
      <c r="D108" s="1">
        <f>'PR-RAS'!E112</f>
        <v>30</v>
      </c>
      <c r="E108" s="1">
        <v>0</v>
      </c>
      <c r="F108" s="1">
        <v>0</v>
      </c>
      <c r="G108" s="2">
        <f t="shared" si="0"/>
        <v>14.059800000000001</v>
      </c>
      <c r="H108" s="2">
        <f t="shared" si="1"/>
        <v>0.40000000000000568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71.400000000000006</v>
      </c>
      <c r="D113" s="1">
        <f>'PR-RAS'!E117</f>
        <v>30</v>
      </c>
      <c r="E113" s="1">
        <v>0</v>
      </c>
      <c r="F113" s="1">
        <v>0</v>
      </c>
      <c r="G113" s="2">
        <f t="shared" si="0"/>
        <v>14.716800000000001</v>
      </c>
      <c r="H113" s="2">
        <f t="shared" si="1"/>
        <v>0.40000000000000568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5607.32</v>
      </c>
      <c r="D120" s="1">
        <f>'PR-RAS'!E124</f>
        <v>7968.32</v>
      </c>
      <c r="E120" s="1">
        <v>0</v>
      </c>
      <c r="F120" s="1">
        <v>0</v>
      </c>
      <c r="G120" s="2">
        <f t="shared" si="0"/>
        <v>2563.7312399999996</v>
      </c>
      <c r="H120" s="2">
        <f t="shared" si="1"/>
        <v>0.63999999999941792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5607.32</v>
      </c>
      <c r="D121" s="1">
        <f>'PR-RAS'!E125</f>
        <v>7968.32</v>
      </c>
      <c r="E121" s="1">
        <v>0</v>
      </c>
      <c r="F121" s="1">
        <v>0</v>
      </c>
      <c r="G121" s="2">
        <f t="shared" si="0"/>
        <v>2585.2751999999996</v>
      </c>
      <c r="H121" s="2">
        <f t="shared" si="1"/>
        <v>0.63999999999941792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5607.32</v>
      </c>
      <c r="D123" s="1">
        <f>'PR-RAS'!E127</f>
        <v>7968.32</v>
      </c>
      <c r="E123" s="1">
        <v>0</v>
      </c>
      <c r="F123" s="1">
        <v>0</v>
      </c>
      <c r="G123" s="2">
        <f t="shared" si="0"/>
        <v>2628.36312</v>
      </c>
      <c r="H123" s="2">
        <f t="shared" si="1"/>
        <v>0.63999999999941792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98237.55</v>
      </c>
      <c r="D129" s="1">
        <f>'PR-RAS'!E133</f>
        <v>120655.01999999999</v>
      </c>
      <c r="E129" s="1">
        <v>0</v>
      </c>
      <c r="F129" s="1">
        <v>0</v>
      </c>
      <c r="G129" s="2">
        <f t="shared" si="0"/>
        <v>43462.091519999994</v>
      </c>
      <c r="H129" s="2">
        <f t="shared" si="1"/>
        <v>0.46999999998661224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98237.55</v>
      </c>
      <c r="D130" s="1">
        <f>'PR-RAS'!E134</f>
        <v>120655.01999999999</v>
      </c>
      <c r="E130" s="1">
        <v>0</v>
      </c>
      <c r="F130" s="1">
        <v>0</v>
      </c>
      <c r="G130" s="2">
        <f t="shared" si="0"/>
        <v>43801.639109999996</v>
      </c>
      <c r="H130" s="2">
        <f t="shared" si="1"/>
        <v>0.46999999998661224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60685.16</v>
      </c>
      <c r="D131" s="1">
        <f>'PR-RAS'!E135</f>
        <v>70757.539999999994</v>
      </c>
      <c r="E131" s="1">
        <v>0</v>
      </c>
      <c r="F131" s="1">
        <v>0</v>
      </c>
      <c r="G131" s="2">
        <f t="shared" si="0"/>
        <v>26286.031200000001</v>
      </c>
      <c r="H131" s="2">
        <f t="shared" si="1"/>
        <v>0.6200000000098953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37552.39</v>
      </c>
      <c r="D132" s="1">
        <f>'PR-RAS'!E136</f>
        <v>49897.48</v>
      </c>
      <c r="E132" s="1">
        <v>0</v>
      </c>
      <c r="F132" s="1">
        <v>0</v>
      </c>
      <c r="G132" s="2">
        <f t="shared" si="0"/>
        <v>17992.502850000001</v>
      </c>
      <c r="H132" s="2">
        <f t="shared" si="1"/>
        <v>0.87000000000261934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402126.58</v>
      </c>
      <c r="D147" s="1">
        <f>'PR-RAS'!E151</f>
        <v>453678.07999999996</v>
      </c>
      <c r="E147" s="1">
        <v>0</v>
      </c>
      <c r="F147" s="1">
        <v>0</v>
      </c>
      <c r="G147" s="2">
        <f t="shared" si="0"/>
        <v>191184.48003999999</v>
      </c>
      <c r="H147" s="2">
        <f t="shared" si="1"/>
        <v>0.49999999994179234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347119.99</v>
      </c>
      <c r="D148" s="1">
        <f>'PR-RAS'!E152</f>
        <v>377491.77</v>
      </c>
      <c r="E148" s="1">
        <v>0</v>
      </c>
      <c r="F148" s="1">
        <v>0</v>
      </c>
      <c r="G148" s="2">
        <f t="shared" si="0"/>
        <v>162009.21891</v>
      </c>
      <c r="H148" s="2">
        <f t="shared" si="1"/>
        <v>0.23999999999068677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289080.49</v>
      </c>
      <c r="D149" s="1">
        <f>'PR-RAS'!E153</f>
        <v>310680.28000000003</v>
      </c>
      <c r="E149" s="1">
        <v>0</v>
      </c>
      <c r="F149" s="1">
        <v>0</v>
      </c>
      <c r="G149" s="2">
        <f t="shared" si="0"/>
        <v>134745.27540000001</v>
      </c>
      <c r="H149" s="2">
        <f t="shared" si="1"/>
        <v>0.77000000001862645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288151.89</v>
      </c>
      <c r="D150" s="1">
        <f>'PR-RAS'!E154</f>
        <v>309429.01</v>
      </c>
      <c r="E150" s="1">
        <v>0</v>
      </c>
      <c r="F150" s="1">
        <v>0</v>
      </c>
      <c r="G150" s="2">
        <f t="shared" si="0"/>
        <v>135144.47659000001</v>
      </c>
      <c r="H150" s="2">
        <f t="shared" si="1"/>
        <v>0.11999999999534339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928.6</v>
      </c>
      <c r="D153" s="1">
        <f>'PR-RAS'!E157</f>
        <v>1251.27</v>
      </c>
      <c r="E153" s="1">
        <v>0</v>
      </c>
      <c r="F153" s="1">
        <v>0</v>
      </c>
      <c r="G153" s="2">
        <f t="shared" si="0"/>
        <v>521.53327999999999</v>
      </c>
      <c r="H153" s="2">
        <f t="shared" si="1"/>
        <v>0.66999999999995907</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10330.85</v>
      </c>
      <c r="D154" s="1">
        <f>'PR-RAS'!E158</f>
        <v>15934.62</v>
      </c>
      <c r="E154" s="1">
        <v>0</v>
      </c>
      <c r="F154" s="1">
        <v>0</v>
      </c>
      <c r="G154" s="2">
        <f t="shared" si="0"/>
        <v>6456.6137700000008</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47708.649999999994</v>
      </c>
      <c r="D155" s="1">
        <f>'PR-RAS'!E159</f>
        <v>50876.87</v>
      </c>
      <c r="E155" s="1">
        <v>0</v>
      </c>
      <c r="F155" s="1">
        <v>0</v>
      </c>
      <c r="G155" s="2">
        <f t="shared" si="0"/>
        <v>23017.208060000001</v>
      </c>
      <c r="H155" s="2">
        <f t="shared" si="1"/>
        <v>0.48000000000320142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47683.519999999997</v>
      </c>
      <c r="D157" s="1">
        <f>'PR-RAS'!E161</f>
        <v>50859.23</v>
      </c>
      <c r="E157" s="1">
        <v>0</v>
      </c>
      <c r="F157" s="1">
        <v>0</v>
      </c>
      <c r="G157" s="2">
        <f t="shared" si="0"/>
        <v>23306.708880000002</v>
      </c>
      <c r="H157" s="2">
        <f t="shared" si="1"/>
        <v>0.71000000000640284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25.13</v>
      </c>
      <c r="D158" s="1">
        <f>'PR-RAS'!E162</f>
        <v>17.64</v>
      </c>
      <c r="E158" s="1">
        <v>0</v>
      </c>
      <c r="F158" s="1">
        <v>0</v>
      </c>
      <c r="G158" s="2">
        <f t="shared" si="0"/>
        <v>9.4843700000000002</v>
      </c>
      <c r="H158" s="2">
        <f t="shared" si="1"/>
        <v>0.48999999999999844</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54263.66</v>
      </c>
      <c r="D159" s="1">
        <f>'PR-RAS'!E163</f>
        <v>74777.59</v>
      </c>
      <c r="E159" s="1">
        <v>0</v>
      </c>
      <c r="F159" s="1">
        <v>0</v>
      </c>
      <c r="G159" s="2">
        <f t="shared" si="0"/>
        <v>32203.37672</v>
      </c>
      <c r="H159" s="2">
        <f t="shared" si="1"/>
        <v>0.75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18992.650000000001</v>
      </c>
      <c r="D160" s="1">
        <f>'PR-RAS'!E164</f>
        <v>21959.59</v>
      </c>
      <c r="E160" s="1">
        <v>0</v>
      </c>
      <c r="F160" s="1">
        <v>0</v>
      </c>
      <c r="G160" s="2">
        <f t="shared" si="0"/>
        <v>10002.980970000001</v>
      </c>
      <c r="H160" s="2">
        <f t="shared" si="1"/>
        <v>0.75999999999839929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1133.81</v>
      </c>
      <c r="D161" s="1">
        <f>'PR-RAS'!E165</f>
        <v>3482.96</v>
      </c>
      <c r="E161" s="1">
        <v>0</v>
      </c>
      <c r="F161" s="1">
        <v>0</v>
      </c>
      <c r="G161" s="2">
        <f t="shared" si="0"/>
        <v>1295.9567999999999</v>
      </c>
      <c r="H161" s="2">
        <f t="shared" si="1"/>
        <v>0.23000000000001819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17447.13</v>
      </c>
      <c r="D162" s="1">
        <f>'PR-RAS'!E166</f>
        <v>17062.18</v>
      </c>
      <c r="E162" s="1">
        <v>0</v>
      </c>
      <c r="F162" s="1">
        <v>0</v>
      </c>
      <c r="G162" s="2">
        <f t="shared" si="0"/>
        <v>8303.0098900000012</v>
      </c>
      <c r="H162" s="2">
        <f t="shared" si="1"/>
        <v>0.31000000000130967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53.09</v>
      </c>
      <c r="D163" s="1">
        <f>'PR-RAS'!E167</f>
        <v>125</v>
      </c>
      <c r="E163" s="1">
        <v>0</v>
      </c>
      <c r="F163" s="1">
        <v>0</v>
      </c>
      <c r="G163" s="2">
        <f t="shared" si="0"/>
        <v>49.100580000000008</v>
      </c>
      <c r="H163" s="2">
        <f t="shared" si="1"/>
        <v>9.0000000000003411E-2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358.62</v>
      </c>
      <c r="D164" s="1">
        <f>'PR-RAS'!E168</f>
        <v>1289.45</v>
      </c>
      <c r="E164" s="1">
        <v>0</v>
      </c>
      <c r="F164" s="1">
        <v>0</v>
      </c>
      <c r="G164" s="2">
        <f t="shared" si="0"/>
        <v>478.81576000000001</v>
      </c>
      <c r="H164" s="2">
        <f t="shared" si="1"/>
        <v>0.83000000000004093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16835.77</v>
      </c>
      <c r="D165" s="1">
        <f>'PR-RAS'!E169</f>
        <v>31733.000000000004</v>
      </c>
      <c r="E165" s="1">
        <v>0</v>
      </c>
      <c r="F165" s="1">
        <v>0</v>
      </c>
      <c r="G165" s="2">
        <f t="shared" si="0"/>
        <v>13169.490280000002</v>
      </c>
      <c r="H165" s="2">
        <f t="shared" si="1"/>
        <v>0.23000000000320142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3693.91</v>
      </c>
      <c r="D166" s="1">
        <f>'PR-RAS'!E170</f>
        <v>5706.83</v>
      </c>
      <c r="E166" s="1">
        <v>0</v>
      </c>
      <c r="F166" s="1">
        <v>0</v>
      </c>
      <c r="G166" s="2">
        <f t="shared" si="0"/>
        <v>2492.7490499999999</v>
      </c>
      <c r="H166" s="2">
        <f t="shared" si="1"/>
        <v>0.26000000000021828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863.14</v>
      </c>
      <c r="D167" s="1">
        <f>'PR-RAS'!E171</f>
        <v>1083.25</v>
      </c>
      <c r="E167" s="1">
        <v>0</v>
      </c>
      <c r="F167" s="1">
        <v>0</v>
      </c>
      <c r="G167" s="2">
        <f t="shared" si="0"/>
        <v>502.92023999999998</v>
      </c>
      <c r="H167" s="2">
        <f t="shared" si="1"/>
        <v>0.38999999999998636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10922.03</v>
      </c>
      <c r="D168" s="1">
        <f>'PR-RAS'!E172</f>
        <v>23264.65</v>
      </c>
      <c r="E168" s="1">
        <v>0</v>
      </c>
      <c r="F168" s="1">
        <v>0</v>
      </c>
      <c r="G168" s="2">
        <f t="shared" si="0"/>
        <v>9594.3721100000002</v>
      </c>
      <c r="H168" s="2">
        <f t="shared" si="1"/>
        <v>0.37999999999919964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958.27</v>
      </c>
      <c r="D169" s="1">
        <f>'PR-RAS'!E173</f>
        <v>507.16</v>
      </c>
      <c r="E169" s="1">
        <v>0</v>
      </c>
      <c r="F169" s="1">
        <v>0</v>
      </c>
      <c r="G169" s="2">
        <f t="shared" si="0"/>
        <v>331.39512000000002</v>
      </c>
      <c r="H169" s="2">
        <f t="shared" si="1"/>
        <v>0.43000000000000682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163.66</v>
      </c>
      <c r="D170" s="1">
        <f>'PR-RAS'!E174</f>
        <v>449.07</v>
      </c>
      <c r="E170" s="1">
        <v>0</v>
      </c>
      <c r="F170" s="1">
        <v>0</v>
      </c>
      <c r="G170" s="2">
        <f t="shared" si="0"/>
        <v>179.4442</v>
      </c>
      <c r="H170" s="2">
        <f t="shared" si="1"/>
        <v>0.40999999999999659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234.76</v>
      </c>
      <c r="D172" s="1">
        <f>'PR-RAS'!E176</f>
        <v>722.04</v>
      </c>
      <c r="E172" s="1">
        <v>0</v>
      </c>
      <c r="F172" s="1">
        <v>0</v>
      </c>
      <c r="G172" s="2">
        <f t="shared" si="0"/>
        <v>287.08163999999999</v>
      </c>
      <c r="H172" s="2">
        <f t="shared" si="1"/>
        <v>0.27999999999997272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16460.66</v>
      </c>
      <c r="D173" s="1">
        <f>'PR-RAS'!E177</f>
        <v>20322.13</v>
      </c>
      <c r="E173" s="1">
        <v>0</v>
      </c>
      <c r="F173" s="1">
        <v>0</v>
      </c>
      <c r="G173" s="2">
        <f t="shared" si="0"/>
        <v>9822.0462399999997</v>
      </c>
      <c r="H173" s="2">
        <f t="shared" si="1"/>
        <v>0.47000000000116415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2198.62</v>
      </c>
      <c r="D174" s="1">
        <f>'PR-RAS'!E178</f>
        <v>1994.76</v>
      </c>
      <c r="E174" s="1">
        <v>0</v>
      </c>
      <c r="F174" s="1">
        <v>0</v>
      </c>
      <c r="G174" s="2">
        <f t="shared" si="0"/>
        <v>1070.5482199999999</v>
      </c>
      <c r="H174" s="2">
        <f t="shared" si="1"/>
        <v>0.62000000000011823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4561.84</v>
      </c>
      <c r="D175" s="1">
        <f>'PR-RAS'!E179</f>
        <v>7827.49</v>
      </c>
      <c r="E175" s="1">
        <v>0</v>
      </c>
      <c r="F175" s="1">
        <v>0</v>
      </c>
      <c r="G175" s="2">
        <f t="shared" si="0"/>
        <v>3517.7266799999998</v>
      </c>
      <c r="H175" s="2">
        <f t="shared" si="1"/>
        <v>0.6499999999996362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1321.52</v>
      </c>
      <c r="D176" s="1">
        <f>'PR-RAS'!E180</f>
        <v>360.7</v>
      </c>
      <c r="E176" s="1">
        <v>0</v>
      </c>
      <c r="F176" s="1">
        <v>0</v>
      </c>
      <c r="G176" s="2">
        <f t="shared" si="0"/>
        <v>357.51099999999997</v>
      </c>
      <c r="H176" s="2">
        <f t="shared" si="1"/>
        <v>0.78000000000002956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3377.94</v>
      </c>
      <c r="D177" s="1">
        <f>'PR-RAS'!E181</f>
        <v>5120.67</v>
      </c>
      <c r="E177" s="1">
        <v>0</v>
      </c>
      <c r="F177" s="1">
        <v>0</v>
      </c>
      <c r="G177" s="2">
        <f t="shared" si="0"/>
        <v>2396.9932800000001</v>
      </c>
      <c r="H177" s="2">
        <f t="shared" si="1"/>
        <v>0.38999999999987267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555.44000000000005</v>
      </c>
      <c r="D179" s="1">
        <f>'PR-RAS'!E183</f>
        <v>280.24</v>
      </c>
      <c r="E179" s="1">
        <v>0</v>
      </c>
      <c r="F179" s="1">
        <v>0</v>
      </c>
      <c r="G179" s="2">
        <f t="shared" si="0"/>
        <v>198.63376</v>
      </c>
      <c r="H179" s="2">
        <f t="shared" si="1"/>
        <v>0.68000000000006366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2940.51</v>
      </c>
      <c r="D180" s="1">
        <f>'PR-RAS'!E184</f>
        <v>1936.86</v>
      </c>
      <c r="E180" s="1">
        <v>0</v>
      </c>
      <c r="F180" s="1">
        <v>0</v>
      </c>
      <c r="G180" s="2">
        <f t="shared" si="0"/>
        <v>1219.7471699999999</v>
      </c>
      <c r="H180" s="2">
        <f t="shared" si="1"/>
        <v>0.62999999999988177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1164.04</v>
      </c>
      <c r="D181" s="1">
        <f>'PR-RAS'!E185</f>
        <v>1149.95</v>
      </c>
      <c r="E181" s="1">
        <v>0</v>
      </c>
      <c r="F181" s="1">
        <v>0</v>
      </c>
      <c r="G181" s="2">
        <f t="shared" si="0"/>
        <v>623.50919999999996</v>
      </c>
      <c r="H181" s="2">
        <f t="shared" si="1"/>
        <v>8.9999999999918145E-2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340.75</v>
      </c>
      <c r="D182" s="1">
        <f>'PR-RAS'!E186</f>
        <v>1651.46</v>
      </c>
      <c r="E182" s="1">
        <v>0</v>
      </c>
      <c r="F182" s="1">
        <v>0</v>
      </c>
      <c r="G182" s="2">
        <f t="shared" si="0"/>
        <v>659.50427000000002</v>
      </c>
      <c r="H182" s="2">
        <f t="shared" si="1"/>
        <v>0.71000000000003638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1974.58</v>
      </c>
      <c r="D184" s="1">
        <f>'PR-RAS'!E188</f>
        <v>762.87</v>
      </c>
      <c r="E184" s="1">
        <v>0</v>
      </c>
      <c r="F184" s="1">
        <v>0</v>
      </c>
      <c r="G184" s="2">
        <f t="shared" si="0"/>
        <v>640.55855999999994</v>
      </c>
      <c r="H184" s="2">
        <f t="shared" si="1"/>
        <v>0.55000000000006821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204.32</v>
      </c>
      <c r="D186" s="1">
        <f>'PR-RAS'!E190</f>
        <v>51.59</v>
      </c>
      <c r="E186" s="1">
        <v>0</v>
      </c>
      <c r="F186" s="1">
        <v>0</v>
      </c>
      <c r="G186" s="2">
        <f t="shared" si="0"/>
        <v>56.887500000000003</v>
      </c>
      <c r="H186" s="2">
        <f t="shared" si="1"/>
        <v>0.72999999999998977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21.05</v>
      </c>
      <c r="D187" s="1">
        <f>'PR-RAS'!E191</f>
        <v>0</v>
      </c>
      <c r="E187" s="1">
        <v>0</v>
      </c>
      <c r="F187" s="1">
        <v>0</v>
      </c>
      <c r="G187" s="2">
        <f t="shared" si="0"/>
        <v>3.9153000000000002</v>
      </c>
      <c r="H187" s="2">
        <f t="shared" si="1"/>
        <v>5.0000000000000711E-2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46.45</v>
      </c>
      <c r="D188" s="1">
        <f>'PR-RAS'!E192</f>
        <v>48.27</v>
      </c>
      <c r="E188" s="1">
        <v>0</v>
      </c>
      <c r="F188" s="1">
        <v>0</v>
      </c>
      <c r="G188" s="2">
        <f t="shared" si="0"/>
        <v>26.739130000000003</v>
      </c>
      <c r="H188" s="2">
        <f t="shared" si="1"/>
        <v>0.72000000000000597</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146</v>
      </c>
      <c r="D189" s="1">
        <f>'PR-RAS'!E193</f>
        <v>165.93</v>
      </c>
      <c r="E189" s="1">
        <v>0</v>
      </c>
      <c r="F189" s="1">
        <v>0</v>
      </c>
      <c r="G189" s="2">
        <f t="shared" si="0"/>
        <v>89.837680000000006</v>
      </c>
      <c r="H189" s="2">
        <f t="shared" si="1"/>
        <v>6.9999999999993179E-2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981.58</v>
      </c>
      <c r="D190" s="1">
        <f>'PR-RAS'!E194</f>
        <v>0</v>
      </c>
      <c r="E190" s="1">
        <v>0</v>
      </c>
      <c r="F190" s="1">
        <v>0</v>
      </c>
      <c r="G190" s="2">
        <f t="shared" si="0"/>
        <v>185.51862</v>
      </c>
      <c r="H190" s="2">
        <f t="shared" si="1"/>
        <v>0.41999999999995907</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575.17999999999995</v>
      </c>
      <c r="D191" s="1">
        <f>'PR-RAS'!E195</f>
        <v>497.08</v>
      </c>
      <c r="E191" s="1">
        <v>0</v>
      </c>
      <c r="F191" s="1">
        <v>0</v>
      </c>
      <c r="G191" s="2">
        <f t="shared" si="0"/>
        <v>298.1746</v>
      </c>
      <c r="H191" s="2">
        <f t="shared" si="1"/>
        <v>0.25999999999993406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742.93000000000006</v>
      </c>
      <c r="D192" s="1">
        <f>'PR-RAS'!E196</f>
        <v>588.61</v>
      </c>
      <c r="E192" s="1">
        <v>0</v>
      </c>
      <c r="F192" s="1">
        <v>0</v>
      </c>
      <c r="G192" s="2">
        <f t="shared" si="0"/>
        <v>366.74865</v>
      </c>
      <c r="H192" s="2">
        <f t="shared" si="1"/>
        <v>0.45999999999992269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742.93000000000006</v>
      </c>
      <c r="D206" s="1">
        <f>'PR-RAS'!E210</f>
        <v>588.61</v>
      </c>
      <c r="E206" s="1">
        <v>0</v>
      </c>
      <c r="F206" s="1">
        <v>0</v>
      </c>
      <c r="G206" s="2">
        <f t="shared" si="0"/>
        <v>393.63074999999998</v>
      </c>
      <c r="H206" s="2">
        <f t="shared" si="1"/>
        <v>0.45999999999992269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166.11</v>
      </c>
      <c r="D207" s="1">
        <f>'PR-RAS'!E211</f>
        <v>158.22</v>
      </c>
      <c r="E207" s="1">
        <v>0</v>
      </c>
      <c r="F207" s="1">
        <v>0</v>
      </c>
      <c r="G207" s="2">
        <f t="shared" si="0"/>
        <v>99.405299999999997</v>
      </c>
      <c r="H207" s="2">
        <f t="shared" si="1"/>
        <v>0.33000000000001251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576.82000000000005</v>
      </c>
      <c r="D209" s="1">
        <f>'PR-RAS'!E213</f>
        <v>430.39</v>
      </c>
      <c r="E209" s="1">
        <v>0</v>
      </c>
      <c r="F209" s="1">
        <v>0</v>
      </c>
      <c r="G209" s="2">
        <f t="shared" si="0"/>
        <v>299.02079999999995</v>
      </c>
      <c r="H209" s="2">
        <f t="shared" si="1"/>
        <v>0.56999999999993634</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57.45</v>
      </c>
      <c r="E248" s="1">
        <v>0</v>
      </c>
      <c r="F248" s="1">
        <v>0</v>
      </c>
      <c r="G248" s="2">
        <f t="shared" si="0"/>
        <v>28.380300000000002</v>
      </c>
      <c r="H248" s="2">
        <f t="shared" si="1"/>
        <v>0.45000000000000284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57.45</v>
      </c>
      <c r="E255" s="1">
        <v>0</v>
      </c>
      <c r="F255" s="1">
        <v>0</v>
      </c>
      <c r="G255" s="2">
        <f t="shared" si="0"/>
        <v>29.184600000000003</v>
      </c>
      <c r="H255" s="2">
        <f t="shared" si="1"/>
        <v>0.45000000000000284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57.45</v>
      </c>
      <c r="E257" s="1">
        <v>0</v>
      </c>
      <c r="F257" s="1">
        <v>0</v>
      </c>
      <c r="G257" s="2">
        <f t="shared" si="0"/>
        <v>29.414400000000001</v>
      </c>
      <c r="H257" s="2">
        <f t="shared" si="1"/>
        <v>0.45000000000000284</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762.66</v>
      </c>
      <c r="E259" s="1">
        <v>0</v>
      </c>
      <c r="F259" s="1">
        <v>0</v>
      </c>
      <c r="G259" s="2">
        <f t="shared" si="0"/>
        <v>393.53255999999999</v>
      </c>
      <c r="H259" s="2">
        <f t="shared" si="1"/>
        <v>0.34000000000003183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762.66</v>
      </c>
      <c r="E260" s="1">
        <v>0</v>
      </c>
      <c r="F260" s="1">
        <v>0</v>
      </c>
      <c r="G260" s="2">
        <f t="shared" si="0"/>
        <v>395.05788000000001</v>
      </c>
      <c r="H260" s="2">
        <f t="shared" si="1"/>
        <v>0.34000000000003183</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762.66</v>
      </c>
      <c r="E262" s="1">
        <v>0</v>
      </c>
      <c r="F262" s="1">
        <v>0</v>
      </c>
      <c r="G262" s="2">
        <f t="shared" si="0"/>
        <v>398.10852</v>
      </c>
      <c r="H262" s="2">
        <f t="shared" si="1"/>
        <v>0.34000000000003183</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402126.58</v>
      </c>
      <c r="D285" s="1">
        <f>'PR-RAS'!E289</f>
        <v>453678.07999999996</v>
      </c>
      <c r="E285" s="1">
        <v>0</v>
      </c>
      <c r="F285" s="1">
        <v>0</v>
      </c>
      <c r="G285" s="2">
        <f t="shared" si="8"/>
        <v>371893.09815999994</v>
      </c>
      <c r="H285" s="2">
        <f t="shared" si="9"/>
        <v>0.49999999994179234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34795.130000000005</v>
      </c>
      <c r="D286" s="1">
        <f>'PR-RAS'!E290</f>
        <v>53446.890000000014</v>
      </c>
      <c r="E286" s="1">
        <v>0</v>
      </c>
      <c r="F286" s="1">
        <v>0</v>
      </c>
      <c r="G286" s="2">
        <f t="shared" si="8"/>
        <v>40381.339350000009</v>
      </c>
      <c r="H286" s="2">
        <f t="shared" si="9"/>
        <v>0.23999999999068677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192290.92</v>
      </c>
      <c r="D288" s="1">
        <f>'PR-RAS'!E292</f>
        <v>197198.88</v>
      </c>
      <c r="E288" s="1">
        <v>0</v>
      </c>
      <c r="F288" s="1">
        <v>0</v>
      </c>
      <c r="G288" s="2">
        <f t="shared" si="8"/>
        <v>168379.65116000001</v>
      </c>
      <c r="H288" s="2">
        <f t="shared" si="9"/>
        <v>0.1999999999825377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1261.53</v>
      </c>
      <c r="D290" s="1">
        <f>'PR-RAS'!E294</f>
        <v>73</v>
      </c>
      <c r="E290" s="1">
        <v>0</v>
      </c>
      <c r="F290" s="1">
        <v>0</v>
      </c>
      <c r="G290" s="2">
        <f t="shared" si="8"/>
        <v>406.77616999999998</v>
      </c>
      <c r="H290" s="2">
        <f t="shared" si="9"/>
        <v>0.47000000000002728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1261.53</v>
      </c>
      <c r="D291" s="1">
        <f>'PR-RAS'!E295</f>
        <v>73</v>
      </c>
      <c r="E291" s="1">
        <v>0</v>
      </c>
      <c r="F291" s="1">
        <v>0</v>
      </c>
      <c r="G291" s="2">
        <f t="shared" si="8"/>
        <v>408.18369999999999</v>
      </c>
      <c r="H291" s="2">
        <f t="shared" si="9"/>
        <v>0.47000000000002728</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35.72</v>
      </c>
      <c r="D293" s="1">
        <f>'PR-RAS'!E298</f>
        <v>184.8</v>
      </c>
      <c r="E293" s="1">
        <v>0</v>
      </c>
      <c r="F293" s="1">
        <v>0</v>
      </c>
      <c r="G293" s="2">
        <f t="shared" si="8"/>
        <v>118.35344000000001</v>
      </c>
      <c r="H293" s="2">
        <f t="shared" si="9"/>
        <v>0.47999999999998977</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35.72</v>
      </c>
      <c r="D306" s="1">
        <f>'PR-RAS'!E311</f>
        <v>184.8</v>
      </c>
      <c r="E306" s="1">
        <v>0</v>
      </c>
      <c r="F306" s="1">
        <v>0</v>
      </c>
      <c r="G306" s="2">
        <f t="shared" si="8"/>
        <v>123.62260000000001</v>
      </c>
      <c r="H306" s="2">
        <f t="shared" si="9"/>
        <v>0.47999999999998977</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35.72</v>
      </c>
      <c r="D307" s="1">
        <f>'PR-RAS'!E312</f>
        <v>184.8</v>
      </c>
      <c r="E307" s="1">
        <v>0</v>
      </c>
      <c r="F307" s="1">
        <v>0</v>
      </c>
      <c r="G307" s="2">
        <f t="shared" si="8"/>
        <v>124.02792000000001</v>
      </c>
      <c r="H307" s="2">
        <f t="shared" si="9"/>
        <v>0.47999999999998977</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35.72</v>
      </c>
      <c r="D308" s="1">
        <f>'PR-RAS'!E313</f>
        <v>184.8</v>
      </c>
      <c r="E308" s="1">
        <v>0</v>
      </c>
      <c r="F308" s="1">
        <v>0</v>
      </c>
      <c r="G308" s="2">
        <f t="shared" si="8"/>
        <v>124.43324000000001</v>
      </c>
      <c r="H308" s="2">
        <f t="shared" si="9"/>
        <v>0.47999999999998977</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38010.18</v>
      </c>
      <c r="D345" s="1">
        <f>'PR-RAS'!E350</f>
        <v>51161.48</v>
      </c>
      <c r="E345" s="1">
        <v>0</v>
      </c>
      <c r="F345" s="1">
        <v>0</v>
      </c>
      <c r="G345" s="2">
        <f t="shared" si="8"/>
        <v>48274.600160000002</v>
      </c>
      <c r="H345" s="2">
        <f t="shared" si="9"/>
        <v>0.66000000000349246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457.78999999999996</v>
      </c>
      <c r="D358" s="1">
        <f>'PR-RAS'!E363</f>
        <v>46833.15</v>
      </c>
      <c r="E358" s="1">
        <v>0</v>
      </c>
      <c r="F358" s="1">
        <v>0</v>
      </c>
      <c r="G358" s="2">
        <f t="shared" si="8"/>
        <v>33602.300129999996</v>
      </c>
      <c r="H358" s="2">
        <f t="shared" si="9"/>
        <v>0.36000000000149157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378.41999999999996</v>
      </c>
      <c r="D364" s="1">
        <f>'PR-RAS'!E369</f>
        <v>46747.98</v>
      </c>
      <c r="E364" s="1">
        <v>0</v>
      </c>
      <c r="F364" s="1">
        <v>0</v>
      </c>
      <c r="G364" s="2">
        <f t="shared" si="8"/>
        <v>34076.399940000003</v>
      </c>
      <c r="H364" s="2">
        <f t="shared" si="9"/>
        <v>0.43999999999675765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1178.83</v>
      </c>
      <c r="E365" s="1">
        <v>0</v>
      </c>
      <c r="F365" s="1">
        <v>0</v>
      </c>
      <c r="G365" s="2">
        <f t="shared" si="8"/>
        <v>858.18823999999995</v>
      </c>
      <c r="H365" s="2">
        <f t="shared" si="9"/>
        <v>0.17000000000007276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300.77999999999997</v>
      </c>
      <c r="D370" s="1">
        <f>'PR-RAS'!E375</f>
        <v>0</v>
      </c>
      <c r="E370" s="1">
        <v>0</v>
      </c>
      <c r="F370" s="1">
        <v>0</v>
      </c>
      <c r="G370" s="2">
        <f t="shared" si="8"/>
        <v>110.98781999999999</v>
      </c>
      <c r="H370" s="2">
        <f t="shared" si="9"/>
        <v>0.22000000000002728</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77.64</v>
      </c>
      <c r="D371" s="1">
        <f>'PR-RAS'!E376</f>
        <v>45569.15</v>
      </c>
      <c r="E371" s="1">
        <v>0</v>
      </c>
      <c r="F371" s="1">
        <v>0</v>
      </c>
      <c r="G371" s="2">
        <f t="shared" si="8"/>
        <v>33749.897799999999</v>
      </c>
      <c r="H371" s="2">
        <f t="shared" si="9"/>
        <v>0.51000000000145462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79.37</v>
      </c>
      <c r="D378" s="1">
        <f>'PR-RAS'!E383</f>
        <v>85.17</v>
      </c>
      <c r="E378" s="1">
        <v>0</v>
      </c>
      <c r="F378" s="1">
        <v>0</v>
      </c>
      <c r="G378" s="2">
        <f t="shared" si="8"/>
        <v>94.14067</v>
      </c>
      <c r="H378" s="2">
        <f t="shared" si="9"/>
        <v>0.54000000000000625</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79.37</v>
      </c>
      <c r="D379" s="1">
        <f>'PR-RAS'!E384</f>
        <v>85.17</v>
      </c>
      <c r="E379" s="1">
        <v>0</v>
      </c>
      <c r="F379" s="1">
        <v>0</v>
      </c>
      <c r="G379" s="2">
        <f t="shared" si="8"/>
        <v>94.390380000000007</v>
      </c>
      <c r="H379" s="2">
        <f t="shared" si="9"/>
        <v>0.54000000000000625</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37552.39</v>
      </c>
      <c r="D397" s="1">
        <f>'PR-RAS'!E402</f>
        <v>4328.33</v>
      </c>
      <c r="E397" s="1">
        <v>0</v>
      </c>
      <c r="F397" s="1">
        <v>0</v>
      </c>
      <c r="G397" s="2">
        <f t="shared" si="8"/>
        <v>18298.783800000001</v>
      </c>
      <c r="H397" s="2">
        <f t="shared" si="9"/>
        <v>0.71999999999934516</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37552.39</v>
      </c>
      <c r="D398" s="1">
        <f>'PR-RAS'!E403</f>
        <v>4328.33</v>
      </c>
      <c r="E398" s="1">
        <v>0</v>
      </c>
      <c r="F398" s="1">
        <v>0</v>
      </c>
      <c r="G398" s="2">
        <f t="shared" si="8"/>
        <v>18344.992850000002</v>
      </c>
      <c r="H398" s="2">
        <f t="shared" si="9"/>
        <v>0.71999999999934516</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37974.46</v>
      </c>
      <c r="D403" s="1">
        <f>'PR-RAS'!E408</f>
        <v>50976.68</v>
      </c>
      <c r="E403" s="1">
        <v>0</v>
      </c>
      <c r="F403" s="1">
        <v>0</v>
      </c>
      <c r="G403" s="2">
        <f t="shared" si="8"/>
        <v>56250.983640000006</v>
      </c>
      <c r="H403" s="2">
        <f t="shared" si="9"/>
        <v>0.77999999999883585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148248.71</v>
      </c>
      <c r="D405" s="1">
        <f>'PR-RAS'!E410</f>
        <v>148962.69</v>
      </c>
      <c r="E405" s="1">
        <v>0</v>
      </c>
      <c r="F405" s="1">
        <v>0</v>
      </c>
      <c r="G405" s="2">
        <f t="shared" si="8"/>
        <v>180254.33236</v>
      </c>
      <c r="H405" s="2">
        <f t="shared" si="9"/>
        <v>0.60000000000582077</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436957.43</v>
      </c>
      <c r="D407" s="1">
        <f>'PR-RAS'!E412</f>
        <v>507309.76999999996</v>
      </c>
      <c r="E407" s="1">
        <v>0</v>
      </c>
      <c r="F407" s="1">
        <v>0</v>
      </c>
      <c r="G407" s="2">
        <f t="shared" si="8"/>
        <v>589340.24982000003</v>
      </c>
      <c r="H407" s="2">
        <f t="shared" si="9"/>
        <v>0.66000000003259629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440136.76</v>
      </c>
      <c r="D408" s="1">
        <f>'PR-RAS'!E413</f>
        <v>504839.55999999994</v>
      </c>
      <c r="E408" s="1">
        <v>0</v>
      </c>
      <c r="F408" s="1">
        <v>0</v>
      </c>
      <c r="G408" s="2">
        <f t="shared" si="8"/>
        <v>590075.0631599999</v>
      </c>
      <c r="H408" s="2">
        <f t="shared" si="9"/>
        <v>0.68000000005122274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2470.210000000021</v>
      </c>
      <c r="E409" s="1">
        <v>0</v>
      </c>
      <c r="F409" s="1">
        <v>0</v>
      </c>
      <c r="G409" s="2">
        <f t="shared" si="8"/>
        <v>2015.6913600000169</v>
      </c>
      <c r="H409" s="2">
        <f t="shared" si="9"/>
        <v>0.21000000002095476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3179.3300000000163</v>
      </c>
      <c r="D410" s="1">
        <f>'PR-RAS'!E415</f>
        <v>0</v>
      </c>
      <c r="E410" s="1">
        <v>0</v>
      </c>
      <c r="F410" s="1">
        <v>0</v>
      </c>
      <c r="G410" s="2">
        <f t="shared" si="8"/>
        <v>1300.3459700000067</v>
      </c>
      <c r="H410" s="2">
        <f t="shared" si="9"/>
        <v>0.33000000001629815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44042.210000000021</v>
      </c>
      <c r="D411" s="1">
        <f>'PR-RAS'!E416</f>
        <v>48236.19</v>
      </c>
      <c r="E411" s="1">
        <v>0</v>
      </c>
      <c r="F411" s="1">
        <v>0</v>
      </c>
      <c r="G411" s="2">
        <f t="shared" si="8"/>
        <v>57610.981900000006</v>
      </c>
      <c r="H411" s="2">
        <f t="shared" si="9"/>
        <v>0.40000000002328306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1261.53</v>
      </c>
      <c r="D413" s="1">
        <f>'PR-RAS'!E418</f>
        <v>73</v>
      </c>
      <c r="E413" s="1">
        <v>0</v>
      </c>
      <c r="F413" s="1">
        <v>0</v>
      </c>
      <c r="G413" s="2">
        <f t="shared" si="8"/>
        <v>579.90235999999993</v>
      </c>
      <c r="H413" s="2">
        <f t="shared" si="9"/>
        <v>0.47000000000002728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33481.870000000003</v>
      </c>
      <c r="D632" s="1">
        <f>'PR-RAS'!E638</f>
        <v>33481.870000000003</v>
      </c>
      <c r="E632" s="1">
        <v>0</v>
      </c>
      <c r="F632" s="1">
        <v>0</v>
      </c>
      <c r="G632" s="2">
        <f t="shared" si="10"/>
        <v>63381.179910000013</v>
      </c>
      <c r="H632" s="2">
        <f t="shared" si="11"/>
        <v>0.25999999999476131</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436957.43</v>
      </c>
      <c r="D633" s="1">
        <f>'PR-RAS'!E639</f>
        <v>507309.76999999996</v>
      </c>
      <c r="E633" s="1">
        <v>0</v>
      </c>
      <c r="F633" s="1">
        <v>0</v>
      </c>
      <c r="G633" s="2">
        <f t="shared" si="10"/>
        <v>917396.64503999997</v>
      </c>
      <c r="H633" s="2">
        <f t="shared" si="11"/>
        <v>0.66000000003259629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440136.76</v>
      </c>
      <c r="D634" s="1">
        <f>'PR-RAS'!E640</f>
        <v>504839.55999999994</v>
      </c>
      <c r="E634" s="1">
        <v>0</v>
      </c>
      <c r="F634" s="1">
        <v>0</v>
      </c>
      <c r="G634" s="2">
        <f t="shared" si="10"/>
        <v>917733.45203999989</v>
      </c>
      <c r="H634" s="2">
        <f t="shared" si="11"/>
        <v>0.68000000005122274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2470.210000000021</v>
      </c>
      <c r="E635" s="1">
        <v>0</v>
      </c>
      <c r="F635" s="1">
        <v>0</v>
      </c>
      <c r="G635" s="2">
        <f t="shared" si="10"/>
        <v>3132.2262800000267</v>
      </c>
      <c r="H635" s="2">
        <f t="shared" si="11"/>
        <v>0.21000000002095476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3179.3300000000163</v>
      </c>
      <c r="D636" s="1">
        <f>'PR-RAS'!E642</f>
        <v>0</v>
      </c>
      <c r="E636" s="1">
        <v>0</v>
      </c>
      <c r="F636" s="1">
        <v>0</v>
      </c>
      <c r="G636" s="2">
        <f t="shared" si="10"/>
        <v>2018.8745500000105</v>
      </c>
      <c r="H636" s="2">
        <f t="shared" si="11"/>
        <v>0.33000000001629815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10560.340000000018</v>
      </c>
      <c r="D637" s="1">
        <f>'PR-RAS'!E643</f>
        <v>14754.32</v>
      </c>
      <c r="E637" s="1">
        <v>0</v>
      </c>
      <c r="F637" s="1">
        <v>0</v>
      </c>
      <c r="G637" s="2">
        <f t="shared" si="10"/>
        <v>25483.87128000001</v>
      </c>
      <c r="H637" s="2">
        <f t="shared" si="11"/>
        <v>0.66000000001804437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7381.010000000002</v>
      </c>
      <c r="D639" s="1">
        <f>'PR-RAS'!E645</f>
        <v>17224.530000000021</v>
      </c>
      <c r="E639" s="1">
        <v>0</v>
      </c>
      <c r="F639" s="1">
        <v>0</v>
      </c>
      <c r="G639" s="2">
        <f t="shared" si="10"/>
        <v>26687.58466000003</v>
      </c>
      <c r="H639" s="2">
        <f t="shared" si="11"/>
        <v>0.47999999998137355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57387.19</v>
      </c>
      <c r="D641" s="1">
        <f>'PR-RAS'!E647</f>
        <v>63760.959999999999</v>
      </c>
      <c r="E641" s="1">
        <v>0</v>
      </c>
      <c r="F641" s="1">
        <v>0</v>
      </c>
      <c r="G641" s="2">
        <f t="shared" si="10"/>
        <v>118341.83039999999</v>
      </c>
      <c r="H641" s="2">
        <f t="shared" si="11"/>
        <v>0.23000000000320142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15433.15</v>
      </c>
      <c r="D642" s="1">
        <f>'PR-RAS'!E649</f>
        <v>15398.93</v>
      </c>
      <c r="E642" s="1">
        <v>0</v>
      </c>
      <c r="F642" s="1">
        <v>0</v>
      </c>
      <c r="G642" s="2">
        <f t="shared" si="10"/>
        <v>29634.077410000002</v>
      </c>
      <c r="H642" s="2">
        <f t="shared" si="11"/>
        <v>0.21999999999934516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10888.65</v>
      </c>
      <c r="D643" s="1">
        <f>'PR-RAS'!E650</f>
        <v>19121.46</v>
      </c>
      <c r="E643" s="1">
        <v>0</v>
      </c>
      <c r="F643" s="1">
        <v>0</v>
      </c>
      <c r="G643" s="2">
        <f t="shared" si="10"/>
        <v>31542.467940000002</v>
      </c>
      <c r="H643" s="2">
        <f t="shared" si="11"/>
        <v>0.80999999999949068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14729.42</v>
      </c>
      <c r="D644" s="1">
        <f>'PR-RAS'!E651</f>
        <v>16795.36</v>
      </c>
      <c r="E644" s="1">
        <v>0</v>
      </c>
      <c r="F644" s="1">
        <v>0</v>
      </c>
      <c r="G644" s="2">
        <f t="shared" si="10"/>
        <v>31069.850020000002</v>
      </c>
      <c r="H644" s="2">
        <f t="shared" si="11"/>
        <v>0.78000000000065484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11592.38</v>
      </c>
      <c r="D645" s="1">
        <f>'PR-RAS'!E652</f>
        <v>17725.03</v>
      </c>
      <c r="E645" s="1">
        <v>0</v>
      </c>
      <c r="F645" s="1">
        <v>0</v>
      </c>
      <c r="G645" s="2">
        <f t="shared" si="10"/>
        <v>30295.331359999996</v>
      </c>
      <c r="H645" s="2">
        <f t="shared" si="11"/>
        <v>0.40999999999803549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51</v>
      </c>
      <c r="D647" s="1">
        <f>'PR-RAS'!E654</f>
        <v>51</v>
      </c>
      <c r="E647" s="1">
        <v>0</v>
      </c>
      <c r="F647" s="1">
        <v>0</v>
      </c>
      <c r="G647" s="2">
        <f t="shared" si="10"/>
        <v>98.838000000000008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35</v>
      </c>
      <c r="D649" s="1">
        <f>'PR-RAS'!E656</f>
        <v>35</v>
      </c>
      <c r="E649" s="1">
        <v>0</v>
      </c>
      <c r="F649" s="1">
        <v>0</v>
      </c>
      <c r="G649" s="2">
        <f t="shared" si="10"/>
        <v>68.040000000000006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331771.51</v>
      </c>
      <c r="D668" s="1">
        <f>'PR-RAS'!E675</f>
        <v>376521.41</v>
      </c>
      <c r="E668" s="1">
        <v>0</v>
      </c>
      <c r="F668" s="1">
        <v>0</v>
      </c>
      <c r="G668" s="2">
        <f t="shared" si="10"/>
        <v>723571.15811000008</v>
      </c>
      <c r="H668" s="2">
        <f t="shared" si="11"/>
        <v>0.8999999999650754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1233.8699999999999</v>
      </c>
      <c r="D687" s="1">
        <f>'PR-RAS'!E694</f>
        <v>1950.22</v>
      </c>
      <c r="E687" s="1">
        <v>0</v>
      </c>
      <c r="F687" s="1">
        <v>0</v>
      </c>
      <c r="G687" s="2">
        <f t="shared" si="10"/>
        <v>3522.1366600000001</v>
      </c>
      <c r="H687" s="2">
        <f t="shared" si="11"/>
        <v>0.35000000000013642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38.22</v>
      </c>
      <c r="D703" s="1">
        <f>'PR-RAS'!E710</f>
        <v>0</v>
      </c>
      <c r="E703" s="1">
        <v>0</v>
      </c>
      <c r="F703" s="1">
        <v>0</v>
      </c>
      <c r="G703" s="2">
        <f t="shared" si="10"/>
        <v>26.830439999999996</v>
      </c>
      <c r="H703" s="2">
        <f t="shared" si="11"/>
        <v>0.21999999999999886</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2149.4899999999998</v>
      </c>
      <c r="E709" s="1">
        <v>0</v>
      </c>
      <c r="F709" s="1">
        <v>0</v>
      </c>
      <c r="G709" s="2">
        <f t="shared" si="10"/>
        <v>3043.6778399999994</v>
      </c>
      <c r="H709" s="2">
        <f t="shared" si="11"/>
        <v>0.48999999999978172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2420.3000000000002</v>
      </c>
      <c r="D710" s="1">
        <f>'PR-RAS'!E717</f>
        <v>476.94</v>
      </c>
      <c r="E710" s="1">
        <v>0</v>
      </c>
      <c r="F710" s="1">
        <v>0</v>
      </c>
      <c r="G710" s="2">
        <f t="shared" si="10"/>
        <v>2392.2936199999999</v>
      </c>
      <c r="H710" s="2">
        <f t="shared" si="11"/>
        <v>0.36000000000018417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17447.13</v>
      </c>
      <c r="D711" s="1">
        <f>'PR-RAS'!E718</f>
        <v>17062.18</v>
      </c>
      <c r="E711" s="1">
        <v>0</v>
      </c>
      <c r="F711" s="1">
        <v>0</v>
      </c>
      <c r="G711" s="2">
        <f t="shared" si="10"/>
        <v>36615.757900000004</v>
      </c>
      <c r="H711" s="2">
        <f t="shared" si="11"/>
        <v>0.31000000000130967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199.08</v>
      </c>
      <c r="D713" s="1">
        <f>'PR-RAS'!E720</f>
        <v>76.55</v>
      </c>
      <c r="E713" s="1">
        <v>0</v>
      </c>
      <c r="F713" s="1">
        <v>0</v>
      </c>
      <c r="G713" s="2">
        <f t="shared" si="10"/>
        <v>250.75216</v>
      </c>
      <c r="H713" s="2">
        <f t="shared" si="11"/>
        <v>0.53000000000001535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2009.79</v>
      </c>
      <c r="D715" s="1">
        <f>'PR-RAS'!E722</f>
        <v>1632.98</v>
      </c>
      <c r="E715" s="1">
        <v>0</v>
      </c>
      <c r="F715" s="1">
        <v>0</v>
      </c>
      <c r="G715" s="2">
        <f t="shared" si="10"/>
        <v>3766.8854999999999</v>
      </c>
      <c r="H715" s="2">
        <f t="shared" si="11"/>
        <v>0.23000000000001819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57.45</v>
      </c>
      <c r="E821" s="1">
        <v>0</v>
      </c>
      <c r="F821" s="1">
        <v>0</v>
      </c>
      <c r="G821" s="2">
        <f t="shared" si="18"/>
        <v>94.218000000000004</v>
      </c>
      <c r="H821" s="2">
        <f t="shared" si="19"/>
        <v>0.45000000000000284</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76435.990000000005</v>
      </c>
      <c r="D1480" s="6"/>
      <c r="E1480" s="6">
        <v>0</v>
      </c>
      <c r="F1480" s="6">
        <v>0</v>
      </c>
      <c r="G1480" s="7">
        <f t="shared" ref="G1480:G1580" si="34">B1480/1000*C1480</f>
        <v>76.435990000000004</v>
      </c>
      <c r="H1480" s="7">
        <f t="shared" ref="H1480:H1580" si="35">ABS(C1480-ROUND(C1480,0))</f>
        <v>9.9999999947613105E-3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512280.18</v>
      </c>
      <c r="D1481" s="1">
        <v>0</v>
      </c>
      <c r="E1481" s="1">
        <v>0</v>
      </c>
      <c r="F1481" s="1">
        <v>0</v>
      </c>
      <c r="G1481" s="2">
        <f t="shared" si="34"/>
        <v>1024.5603599999999</v>
      </c>
      <c r="H1481" s="2">
        <f t="shared" si="35"/>
        <v>0.17999999999301508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878.42</v>
      </c>
      <c r="D1482" s="1">
        <v>0</v>
      </c>
      <c r="E1482" s="1">
        <v>0</v>
      </c>
      <c r="F1482" s="1">
        <v>0</v>
      </c>
      <c r="G1482" s="2">
        <f t="shared" si="34"/>
        <v>2.6352599999999997</v>
      </c>
      <c r="H1482" s="2">
        <f t="shared" si="35"/>
        <v>0.41999999999995907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460240.28</v>
      </c>
      <c r="D1483" s="1">
        <v>0</v>
      </c>
      <c r="E1483" s="1">
        <v>0</v>
      </c>
      <c r="F1483" s="1">
        <v>0</v>
      </c>
      <c r="G1483" s="2">
        <f t="shared" si="34"/>
        <v>1840.9611200000002</v>
      </c>
      <c r="H1483" s="2">
        <f t="shared" si="35"/>
        <v>0.28000000002793968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384040.7</v>
      </c>
      <c r="D1484" s="1">
        <v>0</v>
      </c>
      <c r="E1484" s="1">
        <v>0</v>
      </c>
      <c r="F1484" s="1">
        <v>0</v>
      </c>
      <c r="G1484" s="2">
        <f t="shared" si="34"/>
        <v>1920.2035000000001</v>
      </c>
      <c r="H1484" s="2">
        <f t="shared" si="35"/>
        <v>0.29999999998835847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75553.52</v>
      </c>
      <c r="D1485" s="1">
        <v>0</v>
      </c>
      <c r="E1485" s="1">
        <v>0</v>
      </c>
      <c r="F1485" s="1">
        <v>0</v>
      </c>
      <c r="G1485" s="2">
        <f t="shared" si="34"/>
        <v>453.32112000000001</v>
      </c>
      <c r="H1485" s="2">
        <f t="shared" si="35"/>
        <v>0.47999999999592546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588.61</v>
      </c>
      <c r="D1486" s="1">
        <v>0</v>
      </c>
      <c r="E1486" s="1">
        <v>0</v>
      </c>
      <c r="F1486" s="1">
        <v>0</v>
      </c>
      <c r="G1486" s="2">
        <f t="shared" si="34"/>
        <v>4.1202700000000005</v>
      </c>
      <c r="H1486" s="2">
        <f t="shared" si="35"/>
        <v>0.38999999999998636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57.45</v>
      </c>
      <c r="D1489" s="1">
        <v>0</v>
      </c>
      <c r="E1489" s="1">
        <v>0</v>
      </c>
      <c r="F1489" s="1">
        <v>0</v>
      </c>
      <c r="G1489" s="2">
        <f t="shared" si="34"/>
        <v>0.57450000000000001</v>
      </c>
      <c r="H1489" s="2">
        <f t="shared" si="35"/>
        <v>0.45000000000000284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51161.48</v>
      </c>
      <c r="D1492" s="1">
        <v>0</v>
      </c>
      <c r="E1492" s="1">
        <v>0</v>
      </c>
      <c r="F1492" s="1">
        <v>0</v>
      </c>
      <c r="G1492" s="2">
        <f t="shared" si="34"/>
        <v>665.09924000000001</v>
      </c>
      <c r="H1492" s="2">
        <f t="shared" si="35"/>
        <v>0.48000000000320142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505892.92</v>
      </c>
      <c r="D1499" s="1">
        <v>0</v>
      </c>
      <c r="E1499" s="1">
        <v>0</v>
      </c>
      <c r="F1499" s="1">
        <v>0</v>
      </c>
      <c r="G1499" s="2">
        <f t="shared" si="34"/>
        <v>10117.858399999999</v>
      </c>
      <c r="H1499" s="2">
        <f t="shared" si="35"/>
        <v>8.0000000016298145E-2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454731.44</v>
      </c>
      <c r="D1501" s="1">
        <v>0</v>
      </c>
      <c r="E1501" s="1">
        <v>0</v>
      </c>
      <c r="F1501" s="1">
        <v>0</v>
      </c>
      <c r="G1501" s="2">
        <f t="shared" si="34"/>
        <v>10004.09168</v>
      </c>
      <c r="H1501" s="2">
        <f t="shared" si="35"/>
        <v>0.44000000000232831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378723.43</v>
      </c>
      <c r="D1502" s="1">
        <v>0</v>
      </c>
      <c r="E1502" s="1">
        <v>0</v>
      </c>
      <c r="F1502" s="1">
        <v>0</v>
      </c>
      <c r="G1502" s="2">
        <f t="shared" si="34"/>
        <v>8710.6388900000002</v>
      </c>
      <c r="H1502" s="2">
        <f t="shared" si="35"/>
        <v>0.42999999999301508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75097.16</v>
      </c>
      <c r="D1503" s="1">
        <v>0</v>
      </c>
      <c r="E1503" s="1">
        <v>0</v>
      </c>
      <c r="F1503" s="1">
        <v>0</v>
      </c>
      <c r="G1503" s="2">
        <f t="shared" si="34"/>
        <v>1802.3318400000001</v>
      </c>
      <c r="H1503" s="2">
        <f t="shared" si="35"/>
        <v>0.16000000000349246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580.26</v>
      </c>
      <c r="D1504" s="1">
        <v>0</v>
      </c>
      <c r="E1504" s="1">
        <v>0</v>
      </c>
      <c r="F1504" s="1">
        <v>0</v>
      </c>
      <c r="G1504" s="2">
        <f t="shared" si="34"/>
        <v>14.506500000000001</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57.45</v>
      </c>
      <c r="D1507" s="1">
        <v>0</v>
      </c>
      <c r="E1507" s="1">
        <v>0</v>
      </c>
      <c r="F1507" s="1">
        <v>0</v>
      </c>
      <c r="G1507" s="2">
        <f t="shared" si="34"/>
        <v>1.6086</v>
      </c>
      <c r="H1507" s="2">
        <f t="shared" si="35"/>
        <v>0.45000000000000284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273.14</v>
      </c>
      <c r="D1509" s="1">
        <v>0</v>
      </c>
      <c r="E1509" s="1">
        <v>0</v>
      </c>
      <c r="F1509" s="1">
        <v>0</v>
      </c>
      <c r="G1509" s="2">
        <f t="shared" si="34"/>
        <v>8.1941999999999986</v>
      </c>
      <c r="H1509" s="2">
        <f t="shared" si="35"/>
        <v>0.13999999999998636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51161.48</v>
      </c>
      <c r="D1510" s="1">
        <v>0</v>
      </c>
      <c r="E1510" s="1">
        <v>0</v>
      </c>
      <c r="F1510" s="1">
        <v>0</v>
      </c>
      <c r="G1510" s="2">
        <f t="shared" si="34"/>
        <v>1586.0058800000002</v>
      </c>
      <c r="H1510" s="2">
        <f t="shared" si="35"/>
        <v>0.48000000000320142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82823.250000000058</v>
      </c>
      <c r="D1517" s="1">
        <v>0</v>
      </c>
      <c r="E1517" s="1">
        <v>0</v>
      </c>
      <c r="F1517" s="1">
        <v>0</v>
      </c>
      <c r="G1517" s="2">
        <f t="shared" si="34"/>
        <v>3147.2835000000023</v>
      </c>
      <c r="H1517" s="2">
        <f t="shared" si="35"/>
        <v>0.25000000005820766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82823.25</v>
      </c>
      <c r="D1576" s="1">
        <v>0</v>
      </c>
      <c r="E1576" s="1">
        <v>0</v>
      </c>
      <c r="F1576" s="1">
        <v>0</v>
      </c>
      <c r="G1576" s="2">
        <f t="shared" si="34"/>
        <v>8033.8552500000005</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82823.25</v>
      </c>
      <c r="D1578" s="1">
        <v>0</v>
      </c>
      <c r="E1578" s="1">
        <v>0</v>
      </c>
      <c r="F1578" s="1">
        <v>0</v>
      </c>
      <c r="G1578" s="2">
        <f t="shared" si="34"/>
        <v>8199.5017500000013</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19100</v>
      </c>
      <c r="H6" s="19" t="s">
        <v>26</v>
      </c>
      <c r="I6" s="20" t="s">
        <v>27</v>
      </c>
      <c r="J6" s="4"/>
      <c r="L6" s="4"/>
      <c r="M6" s="4"/>
      <c r="N6" s="4"/>
      <c r="O6" s="4"/>
      <c r="P6" s="4"/>
      <c r="Q6" s="4"/>
      <c r="R6" s="4"/>
      <c r="S6" s="4"/>
      <c r="T6" s="4"/>
      <c r="U6" s="4"/>
      <c r="V6" s="4"/>
      <c r="W6" s="4"/>
      <c r="X6" s="4"/>
    </row>
    <row r="7" spans="1:24" ht="15" customHeight="1" x14ac:dyDescent="0.25">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2" t="s">
        <v>29</v>
      </c>
      <c r="B16" s="328" t="str">
        <f>'PR-RAS'!B6</f>
        <v xml:space="preserve">PRIHODI POSLOVANJA (šifre 61+62+63+64+65+66+67+68) </v>
      </c>
      <c r="C16" s="329"/>
      <c r="D16" s="329"/>
      <c r="E16" s="329"/>
      <c r="F16" s="330"/>
      <c r="G16" s="34" t="str">
        <f>'PR-RAS'!C6</f>
        <v>6</v>
      </c>
      <c r="H16" s="170">
        <f>'PR-RAS'!D6</f>
        <v>436921.71</v>
      </c>
      <c r="I16" s="170">
        <f>'PR-RAS'!E6</f>
        <v>507124.97</v>
      </c>
      <c r="J16" s="4"/>
      <c r="K16" s="4"/>
      <c r="L16" s="4"/>
      <c r="M16" s="4"/>
      <c r="N16" s="4"/>
      <c r="O16" s="4"/>
      <c r="P16" s="4"/>
      <c r="Q16" s="4"/>
      <c r="R16" s="4"/>
      <c r="S16" s="4"/>
      <c r="T16" s="4"/>
      <c r="U16" s="4"/>
      <c r="V16" s="4"/>
      <c r="W16" s="4"/>
      <c r="X16" s="4"/>
    </row>
    <row r="17" spans="1:24" ht="12.75" customHeight="1" x14ac:dyDescent="0.25">
      <c r="A17" s="323"/>
      <c r="B17" s="331" t="str">
        <f>'PR-RAS'!B151</f>
        <v xml:space="preserve">RASHODI POSLOVANJA (šifre 31+32+34+35+36+37+38) </v>
      </c>
      <c r="C17" s="332"/>
      <c r="D17" s="332"/>
      <c r="E17" s="332"/>
      <c r="F17" s="333"/>
      <c r="G17" s="35" t="str">
        <f>'PR-RAS'!C151</f>
        <v>3</v>
      </c>
      <c r="H17" s="170">
        <f>'PR-RAS'!D151</f>
        <v>402126.58</v>
      </c>
      <c r="I17" s="170">
        <f>'PR-RAS'!E151</f>
        <v>453678.07999999996</v>
      </c>
      <c r="J17" s="4"/>
      <c r="K17" s="4"/>
      <c r="L17" s="4"/>
      <c r="M17" s="4"/>
      <c r="N17" s="4"/>
      <c r="O17" s="4"/>
      <c r="P17" s="4"/>
      <c r="Q17" s="4"/>
      <c r="R17" s="4"/>
      <c r="S17" s="4"/>
      <c r="T17" s="4"/>
      <c r="U17" s="4"/>
      <c r="V17" s="4"/>
      <c r="W17" s="4"/>
      <c r="X17" s="4"/>
    </row>
    <row r="18" spans="1:24" ht="12.75" customHeight="1" x14ac:dyDescent="0.25">
      <c r="A18" s="323"/>
      <c r="B18" s="331" t="str">
        <f>'PR-RAS'!B645</f>
        <v>Višak prihoda i primitaka raspoloživ u sljedećem razdoblju (šifre X005 + '9221-9222' - Y005 - '9222-9221')</v>
      </c>
      <c r="C18" s="332"/>
      <c r="D18" s="332"/>
      <c r="E18" s="332"/>
      <c r="F18" s="333"/>
      <c r="G18" s="35" t="str">
        <f>'PR-RAS'!C645</f>
        <v>X006</v>
      </c>
      <c r="H18" s="170">
        <f>'PR-RAS'!D645</f>
        <v>7381.010000000002</v>
      </c>
      <c r="I18" s="170">
        <f>'PR-RAS'!E645</f>
        <v>17224.530000000021</v>
      </c>
      <c r="J18" s="4"/>
      <c r="K18" s="4"/>
      <c r="L18" s="4"/>
      <c r="M18" s="4"/>
      <c r="N18" s="4"/>
      <c r="O18" s="4"/>
      <c r="P18" s="4"/>
      <c r="Q18" s="4"/>
      <c r="R18" s="4"/>
      <c r="S18" s="4"/>
      <c r="T18" s="4"/>
      <c r="U18" s="4"/>
      <c r="V18" s="4"/>
      <c r="W18" s="4"/>
      <c r="X18" s="4"/>
    </row>
    <row r="19" spans="1:24" ht="12.75" customHeight="1" x14ac:dyDescent="0.25">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76435.990000000005</v>
      </c>
      <c r="J33" s="4"/>
      <c r="K33" s="4"/>
      <c r="L33" s="4"/>
      <c r="M33" s="4"/>
      <c r="N33" s="4"/>
      <c r="O33" s="4"/>
      <c r="P33" s="4"/>
      <c r="Q33" s="4"/>
      <c r="R33" s="4"/>
      <c r="S33" s="4"/>
      <c r="T33" s="4"/>
      <c r="U33" s="4"/>
      <c r="V33" s="4"/>
      <c r="W33" s="4"/>
      <c r="X33" s="4"/>
    </row>
    <row r="34" spans="1:24" ht="12.75" customHeight="1" x14ac:dyDescent="0.25">
      <c r="A34" s="323"/>
      <c r="B34" s="331" t="str">
        <f>OBVEZE!B42</f>
        <v>Stanje obveza na kraju izvještajnog razdoblja (šifre V001+V002-V004) i (šifre V007+V009)</v>
      </c>
      <c r="C34" s="332"/>
      <c r="D34" s="332"/>
      <c r="E34" s="332"/>
      <c r="F34" s="333"/>
      <c r="G34" s="158" t="str">
        <f>OBVEZE!C42</f>
        <v>V006</v>
      </c>
      <c r="H34" s="174" t="s">
        <v>46</v>
      </c>
      <c r="I34" s="175">
        <f>OBVEZE!D42</f>
        <v>82823.250000000058</v>
      </c>
      <c r="J34" s="4"/>
      <c r="K34" s="4"/>
      <c r="L34" s="4"/>
      <c r="M34" s="4"/>
      <c r="N34" s="4"/>
      <c r="O34" s="4"/>
      <c r="P34" s="4"/>
      <c r="Q34" s="4"/>
      <c r="R34" s="4"/>
      <c r="S34" s="4"/>
      <c r="T34" s="4"/>
      <c r="U34" s="4"/>
      <c r="V34" s="4"/>
      <c r="W34" s="4"/>
      <c r="X34" s="4"/>
    </row>
    <row r="35" spans="1:24" ht="12.75" customHeight="1" x14ac:dyDescent="0.25">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4"/>
      <c r="B36" s="334" t="str">
        <f>OBVEZE!B101</f>
        <v>Stanje nedospjelih obveza na kraju izvještajnog razdoblja (šifre V010 + ND23 + ND24 + 'ND dio 25,26')</v>
      </c>
      <c r="C36" s="335"/>
      <c r="D36" s="335"/>
      <c r="E36" s="335"/>
      <c r="F36" s="336"/>
      <c r="G36" s="159" t="str">
        <f>OBVEZE!C101</f>
        <v>V009</v>
      </c>
      <c r="H36" s="178" t="s">
        <v>46</v>
      </c>
      <c r="I36" s="179">
        <f>OBVEZE!D101</f>
        <v>82823.25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37" zoomScaleNormal="100" workbookViewId="0">
      <selection activeCell="E828" sqref="E828"/>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5" t="s">
        <v>51</v>
      </c>
      <c r="B2" s="346"/>
      <c r="C2" s="346"/>
      <c r="D2" s="346"/>
      <c r="E2" s="346"/>
      <c r="F2" s="346"/>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436921.71</v>
      </c>
      <c r="E6" s="51">
        <f>E7+E44+E50+E82+E106+E124+E133+E139</f>
        <v>507124.97</v>
      </c>
      <c r="F6" s="52">
        <f t="shared" ref="F6:F131" si="0">IF(D6&lt;&gt;0,IF(E6/D6&gt;=100,"&gt;&gt;100",E6/D6*100),"-")</f>
        <v>116.06769780334329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333005.38</v>
      </c>
      <c r="E50" s="51">
        <f>E51+E54+E59+E62+E65+E68+E71+E74+E77</f>
        <v>378471.62999999995</v>
      </c>
      <c r="F50" s="52">
        <f t="shared" si="0"/>
        <v>113.65330794355333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331771.51</v>
      </c>
      <c r="E68" s="51">
        <f t="shared" si="15"/>
        <v>376521.41</v>
      </c>
      <c r="F68" s="52">
        <f t="shared" si="0"/>
        <v>113.48816840843266</v>
      </c>
    </row>
    <row r="69" spans="1:6" ht="12.75" customHeight="1" x14ac:dyDescent="0.2">
      <c r="A69" s="53" t="s">
        <v>184</v>
      </c>
      <c r="B69" s="85" t="s">
        <v>185</v>
      </c>
      <c r="C69" s="50" t="s">
        <v>184</v>
      </c>
      <c r="D69" s="242">
        <v>331771.51</v>
      </c>
      <c r="E69" s="242">
        <v>376521.41</v>
      </c>
      <c r="F69" s="52">
        <f t="shared" si="0"/>
        <v>113.48816840843266</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1233.8699999999999</v>
      </c>
      <c r="E74" s="51">
        <f t="shared" si="17"/>
        <v>1950.22</v>
      </c>
      <c r="F74" s="52">
        <f t="shared" si="0"/>
        <v>158.05716971804162</v>
      </c>
    </row>
    <row r="75" spans="1:6" ht="12.75" customHeight="1" x14ac:dyDescent="0.2">
      <c r="A75" s="53" t="s">
        <v>196</v>
      </c>
      <c r="B75" s="85" t="s">
        <v>197</v>
      </c>
      <c r="C75" s="50" t="s">
        <v>196</v>
      </c>
      <c r="D75" s="242">
        <v>1233.8699999999999</v>
      </c>
      <c r="E75" s="242">
        <v>1950.22</v>
      </c>
      <c r="F75" s="52">
        <f t="shared" si="0"/>
        <v>158.05716971804162</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0.06</v>
      </c>
      <c r="E82" s="51">
        <f t="shared" si="19"/>
        <v>0</v>
      </c>
      <c r="F82" s="52">
        <f t="shared" si="0"/>
        <v>0</v>
      </c>
    </row>
    <row r="83" spans="1:6" ht="12.75" customHeight="1" x14ac:dyDescent="0.2">
      <c r="A83" s="53">
        <v>641</v>
      </c>
      <c r="B83" s="85" t="s">
        <v>212</v>
      </c>
      <c r="C83" s="50" t="s">
        <v>213</v>
      </c>
      <c r="D83" s="51">
        <f t="shared" ref="D83:E83" si="20">SUM(D84:D90)</f>
        <v>0.06</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0.06</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71.400000000000006</v>
      </c>
      <c r="E106" s="51">
        <f t="shared" si="23"/>
        <v>30</v>
      </c>
      <c r="F106" s="52">
        <f t="shared" si="0"/>
        <v>42.016806722689068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71.400000000000006</v>
      </c>
      <c r="E112" s="51">
        <f t="shared" si="25"/>
        <v>30</v>
      </c>
      <c r="F112" s="52">
        <f t="shared" si="0"/>
        <v>42.016806722689068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71.400000000000006</v>
      </c>
      <c r="E117" s="242">
        <v>30</v>
      </c>
      <c r="F117" s="52">
        <f t="shared" si="0"/>
        <v>42.016806722689068</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5607.32</v>
      </c>
      <c r="E124" s="51">
        <f t="shared" si="27"/>
        <v>7968.32</v>
      </c>
      <c r="F124" s="52">
        <f t="shared" si="0"/>
        <v>142.1056761518872</v>
      </c>
    </row>
    <row r="125" spans="1:6" ht="12.75" customHeight="1" x14ac:dyDescent="0.2">
      <c r="A125" s="53">
        <v>661</v>
      </c>
      <c r="B125" s="86" t="s">
        <v>296</v>
      </c>
      <c r="C125" s="50" t="s">
        <v>297</v>
      </c>
      <c r="D125" s="51">
        <f t="shared" ref="D125:E125" si="28">SUM(D126:D127)</f>
        <v>5607.32</v>
      </c>
      <c r="E125" s="51">
        <f t="shared" si="28"/>
        <v>7968.32</v>
      </c>
      <c r="F125" s="52">
        <f t="shared" si="0"/>
        <v>142.1056761518872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5607.32</v>
      </c>
      <c r="E127" s="242">
        <v>7968.32</v>
      </c>
      <c r="F127" s="52">
        <f t="shared" si="0"/>
        <v>142.1056761518872</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98237.55</v>
      </c>
      <c r="E133" s="51">
        <f t="shared" si="30"/>
        <v>120655.01999999999</v>
      </c>
      <c r="F133" s="52">
        <f t="shared" ref="F133:F223" si="31">IF(D133&lt;&gt;0,IF(E133/D133&gt;=100,"&gt;&gt;100",E133/D133*100),"-")</f>
        <v>122.81965500971876</v>
      </c>
    </row>
    <row r="134" spans="1:6" ht="22.8" x14ac:dyDescent="0.2">
      <c r="A134" s="53">
        <v>671</v>
      </c>
      <c r="B134" s="232" t="s">
        <v>314</v>
      </c>
      <c r="C134" s="50" t="s">
        <v>315</v>
      </c>
      <c r="D134" s="51">
        <f t="shared" ref="D134:E134" si="32">SUM(D135:D137)</f>
        <v>98237.55</v>
      </c>
      <c r="E134" s="51">
        <f t="shared" si="32"/>
        <v>120655.01999999999</v>
      </c>
      <c r="F134" s="52">
        <f t="shared" si="31"/>
        <v>122.81965500971876</v>
      </c>
    </row>
    <row r="135" spans="1:6" ht="12.75" customHeight="1" x14ac:dyDescent="0.2">
      <c r="A135" s="53">
        <v>6711</v>
      </c>
      <c r="B135" s="85" t="s">
        <v>316</v>
      </c>
      <c r="C135" s="50" t="s">
        <v>317</v>
      </c>
      <c r="D135" s="242">
        <v>60685.16</v>
      </c>
      <c r="E135" s="242">
        <v>70757.539999999994</v>
      </c>
      <c r="F135" s="52">
        <f t="shared" si="31"/>
        <v>116.59776459351841</v>
      </c>
    </row>
    <row r="136" spans="1:6" ht="22.8" x14ac:dyDescent="0.2">
      <c r="A136" s="53">
        <v>6712</v>
      </c>
      <c r="B136" s="232" t="s">
        <v>318</v>
      </c>
      <c r="C136" s="50" t="s">
        <v>319</v>
      </c>
      <c r="D136" s="242">
        <v>37552.39</v>
      </c>
      <c r="E136" s="242">
        <v>49897.48</v>
      </c>
      <c r="F136" s="52">
        <f t="shared" si="31"/>
        <v>132.8743123939648</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402126.58</v>
      </c>
      <c r="E151" s="51">
        <f t="shared" si="35"/>
        <v>453678.07999999996</v>
      </c>
      <c r="F151" s="52">
        <f t="shared" si="31"/>
        <v>112.81971960172341</v>
      </c>
    </row>
    <row r="152" spans="1:6" ht="12.75" customHeight="1" x14ac:dyDescent="0.2">
      <c r="A152" s="53">
        <v>31</v>
      </c>
      <c r="B152" s="85" t="s">
        <v>349</v>
      </c>
      <c r="C152" s="50" t="s">
        <v>35</v>
      </c>
      <c r="D152" s="51">
        <f t="shared" ref="D152:E152" si="36">D153+D158+D159</f>
        <v>347119.99</v>
      </c>
      <c r="E152" s="51">
        <f t="shared" si="36"/>
        <v>377491.77</v>
      </c>
      <c r="F152" s="52">
        <f t="shared" si="31"/>
        <v>108.74964878859326</v>
      </c>
    </row>
    <row r="153" spans="1:6" ht="12.75" customHeight="1" x14ac:dyDescent="0.2">
      <c r="A153" s="53">
        <v>311</v>
      </c>
      <c r="B153" s="85" t="s">
        <v>350</v>
      </c>
      <c r="C153" s="50" t="s">
        <v>351</v>
      </c>
      <c r="D153" s="51">
        <f t="shared" ref="D153:E153" si="37">SUM(D154:D157)</f>
        <v>289080.49</v>
      </c>
      <c r="E153" s="51">
        <f t="shared" si="37"/>
        <v>310680.28000000003</v>
      </c>
      <c r="F153" s="52">
        <f t="shared" si="31"/>
        <v>107.4718947653645</v>
      </c>
    </row>
    <row r="154" spans="1:6" ht="12.75" customHeight="1" x14ac:dyDescent="0.2">
      <c r="A154" s="53">
        <v>3111</v>
      </c>
      <c r="B154" s="85" t="s">
        <v>352</v>
      </c>
      <c r="C154" s="50" t="s">
        <v>353</v>
      </c>
      <c r="D154" s="242">
        <v>288151.89</v>
      </c>
      <c r="E154" s="242">
        <v>309429.01</v>
      </c>
      <c r="F154" s="52">
        <f t="shared" si="31"/>
        <v>107.38399460090302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928.6</v>
      </c>
      <c r="E157" s="242">
        <v>1251.27</v>
      </c>
      <c r="F157" s="52">
        <f t="shared" si="31"/>
        <v>134.74800775360757</v>
      </c>
    </row>
    <row r="158" spans="1:6" ht="12.75" customHeight="1" x14ac:dyDescent="0.2">
      <c r="A158" s="53">
        <v>312</v>
      </c>
      <c r="B158" s="85" t="s">
        <v>360</v>
      </c>
      <c r="C158" s="50" t="s">
        <v>361</v>
      </c>
      <c r="D158" s="242">
        <v>10330.85</v>
      </c>
      <c r="E158" s="242">
        <v>15934.62</v>
      </c>
      <c r="F158" s="52">
        <f t="shared" si="31"/>
        <v>154.24306809217055</v>
      </c>
    </row>
    <row r="159" spans="1:6" ht="12.75" customHeight="1" x14ac:dyDescent="0.2">
      <c r="A159" s="53">
        <v>313</v>
      </c>
      <c r="B159" s="85" t="s">
        <v>362</v>
      </c>
      <c r="C159" s="50" t="s">
        <v>363</v>
      </c>
      <c r="D159" s="51">
        <f t="shared" ref="D159:E159" si="38">SUM(D160:D162)</f>
        <v>47708.649999999994</v>
      </c>
      <c r="E159" s="51">
        <f t="shared" si="38"/>
        <v>50876.87</v>
      </c>
      <c r="F159" s="52">
        <f t="shared" si="31"/>
        <v>106.64076640189988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47683.519999999997</v>
      </c>
      <c r="E161" s="242">
        <v>50859.23</v>
      </c>
      <c r="F161" s="52">
        <f t="shared" si="31"/>
        <v>106.65997392809928</v>
      </c>
    </row>
    <row r="162" spans="1:6" ht="12.75" customHeight="1" x14ac:dyDescent="0.2">
      <c r="A162" s="53">
        <v>3133</v>
      </c>
      <c r="B162" s="85" t="s">
        <v>367</v>
      </c>
      <c r="C162" s="50" t="s">
        <v>368</v>
      </c>
      <c r="D162" s="242">
        <v>25.13</v>
      </c>
      <c r="E162" s="242">
        <v>17.64</v>
      </c>
      <c r="F162" s="52">
        <f t="shared" si="31"/>
        <v>70.194986072423404</v>
      </c>
    </row>
    <row r="163" spans="1:6" ht="12.75" customHeight="1" x14ac:dyDescent="0.2">
      <c r="A163" s="53">
        <v>32</v>
      </c>
      <c r="B163" s="85" t="s">
        <v>369</v>
      </c>
      <c r="C163" s="50" t="s">
        <v>370</v>
      </c>
      <c r="D163" s="51">
        <f t="shared" ref="D163:E163" si="39">D164+D169+D177+D187+D188</f>
        <v>54263.66</v>
      </c>
      <c r="E163" s="51">
        <f t="shared" si="39"/>
        <v>74777.59</v>
      </c>
      <c r="F163" s="52">
        <f t="shared" si="31"/>
        <v>137.80417686532752</v>
      </c>
    </row>
    <row r="164" spans="1:6" ht="12.75" customHeight="1" x14ac:dyDescent="0.2">
      <c r="A164" s="53">
        <v>321</v>
      </c>
      <c r="B164" s="85" t="s">
        <v>371</v>
      </c>
      <c r="C164" s="50" t="s">
        <v>372</v>
      </c>
      <c r="D164" s="51">
        <f t="shared" ref="D164:E164" si="40">SUM(D165:D168)</f>
        <v>18992.650000000001</v>
      </c>
      <c r="E164" s="51">
        <f t="shared" si="40"/>
        <v>21959.59</v>
      </c>
      <c r="F164" s="52">
        <f t="shared" si="31"/>
        <v>115.62151674463541</v>
      </c>
    </row>
    <row r="165" spans="1:6" ht="12.75" customHeight="1" x14ac:dyDescent="0.2">
      <c r="A165" s="53">
        <v>3211</v>
      </c>
      <c r="B165" s="85" t="s">
        <v>373</v>
      </c>
      <c r="C165" s="50" t="s">
        <v>374</v>
      </c>
      <c r="D165" s="242">
        <v>1133.81</v>
      </c>
      <c r="E165" s="242">
        <v>3482.96</v>
      </c>
      <c r="F165" s="52">
        <f t="shared" si="31"/>
        <v>307.19079916388108</v>
      </c>
    </row>
    <row r="166" spans="1:6" ht="12.75" customHeight="1" x14ac:dyDescent="0.2">
      <c r="A166" s="53">
        <v>3212</v>
      </c>
      <c r="B166" s="85" t="s">
        <v>375</v>
      </c>
      <c r="C166" s="50" t="s">
        <v>376</v>
      </c>
      <c r="D166" s="242">
        <v>17447.13</v>
      </c>
      <c r="E166" s="242">
        <v>17062.18</v>
      </c>
      <c r="F166" s="52">
        <f t="shared" si="31"/>
        <v>97.793619924881625</v>
      </c>
    </row>
    <row r="167" spans="1:6" ht="12.75" customHeight="1" x14ac:dyDescent="0.2">
      <c r="A167" s="53">
        <v>3213</v>
      </c>
      <c r="B167" s="85" t="s">
        <v>377</v>
      </c>
      <c r="C167" s="50" t="s">
        <v>378</v>
      </c>
      <c r="D167" s="242">
        <v>53.09</v>
      </c>
      <c r="E167" s="242">
        <v>125</v>
      </c>
      <c r="F167" s="52">
        <f t="shared" si="31"/>
        <v>235.44923714447162</v>
      </c>
    </row>
    <row r="168" spans="1:6" ht="12.75" customHeight="1" x14ac:dyDescent="0.2">
      <c r="A168" s="53">
        <v>3214</v>
      </c>
      <c r="B168" s="85" t="s">
        <v>379</v>
      </c>
      <c r="C168" s="50" t="s">
        <v>380</v>
      </c>
      <c r="D168" s="242">
        <v>358.62</v>
      </c>
      <c r="E168" s="242">
        <v>1289.45</v>
      </c>
      <c r="F168" s="52">
        <f t="shared" si="31"/>
        <v>359.55886453627795</v>
      </c>
    </row>
    <row r="169" spans="1:6" ht="12.75" customHeight="1" x14ac:dyDescent="0.2">
      <c r="A169" s="53">
        <v>322</v>
      </c>
      <c r="B169" s="85" t="s">
        <v>381</v>
      </c>
      <c r="C169" s="50" t="s">
        <v>382</v>
      </c>
      <c r="D169" s="51">
        <f t="shared" ref="D169:E169" si="41">SUM(D170:D176)</f>
        <v>16835.77</v>
      </c>
      <c r="E169" s="51">
        <f t="shared" si="41"/>
        <v>31733.000000000004</v>
      </c>
      <c r="F169" s="52">
        <f t="shared" si="31"/>
        <v>188.48558753178503</v>
      </c>
    </row>
    <row r="170" spans="1:6" ht="12.75" customHeight="1" x14ac:dyDescent="0.2">
      <c r="A170" s="53">
        <v>3221</v>
      </c>
      <c r="B170" s="85" t="s">
        <v>383</v>
      </c>
      <c r="C170" s="50" t="s">
        <v>384</v>
      </c>
      <c r="D170" s="242">
        <v>3693.91</v>
      </c>
      <c r="E170" s="242">
        <v>5706.83</v>
      </c>
      <c r="F170" s="52">
        <f t="shared" si="31"/>
        <v>154.49293566979162</v>
      </c>
    </row>
    <row r="171" spans="1:6" ht="12.75" customHeight="1" x14ac:dyDescent="0.2">
      <c r="A171" s="53">
        <v>3222</v>
      </c>
      <c r="B171" s="85" t="s">
        <v>385</v>
      </c>
      <c r="C171" s="50" t="s">
        <v>386</v>
      </c>
      <c r="D171" s="242">
        <v>863.14</v>
      </c>
      <c r="E171" s="242">
        <v>1083.25</v>
      </c>
      <c r="F171" s="52">
        <f t="shared" si="31"/>
        <v>125.50107746136202</v>
      </c>
    </row>
    <row r="172" spans="1:6" ht="12.75" customHeight="1" x14ac:dyDescent="0.2">
      <c r="A172" s="53">
        <v>3223</v>
      </c>
      <c r="B172" s="85" t="s">
        <v>387</v>
      </c>
      <c r="C172" s="50" t="s">
        <v>388</v>
      </c>
      <c r="D172" s="242">
        <v>10922.03</v>
      </c>
      <c r="E172" s="242">
        <v>23264.65</v>
      </c>
      <c r="F172" s="52">
        <f t="shared" si="31"/>
        <v>213.00664803154726</v>
      </c>
    </row>
    <row r="173" spans="1:6" ht="12.75" customHeight="1" x14ac:dyDescent="0.2">
      <c r="A173" s="53">
        <v>3224</v>
      </c>
      <c r="B173" s="85" t="s">
        <v>389</v>
      </c>
      <c r="C173" s="50" t="s">
        <v>390</v>
      </c>
      <c r="D173" s="242">
        <v>958.27</v>
      </c>
      <c r="E173" s="242">
        <v>507.16</v>
      </c>
      <c r="F173" s="52">
        <f t="shared" si="31"/>
        <v>52.92454110010749</v>
      </c>
    </row>
    <row r="174" spans="1:6" ht="12.75" customHeight="1" x14ac:dyDescent="0.2">
      <c r="A174" s="53">
        <v>3225</v>
      </c>
      <c r="B174" s="85" t="s">
        <v>391</v>
      </c>
      <c r="C174" s="50" t="s">
        <v>392</v>
      </c>
      <c r="D174" s="242">
        <v>163.66</v>
      </c>
      <c r="E174" s="242">
        <v>449.07</v>
      </c>
      <c r="F174" s="52">
        <f t="shared" si="31"/>
        <v>274.39203226200658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234.76</v>
      </c>
      <c r="E176" s="242">
        <v>722.04</v>
      </c>
      <c r="F176" s="52">
        <f t="shared" si="31"/>
        <v>307.56517294257964</v>
      </c>
    </row>
    <row r="177" spans="1:6" ht="12.75" customHeight="1" x14ac:dyDescent="0.2">
      <c r="A177" s="53">
        <v>323</v>
      </c>
      <c r="B177" s="85" t="s">
        <v>397</v>
      </c>
      <c r="C177" s="50" t="s">
        <v>398</v>
      </c>
      <c r="D177" s="51">
        <f t="shared" ref="D177:E177" si="42">SUM(D178:D186)</f>
        <v>16460.66</v>
      </c>
      <c r="E177" s="51">
        <f t="shared" si="42"/>
        <v>20322.13</v>
      </c>
      <c r="F177" s="52">
        <f t="shared" si="31"/>
        <v>123.45877990311448</v>
      </c>
    </row>
    <row r="178" spans="1:6" ht="12.75" customHeight="1" x14ac:dyDescent="0.2">
      <c r="A178" s="53">
        <v>3231</v>
      </c>
      <c r="B178" s="85" t="s">
        <v>399</v>
      </c>
      <c r="C178" s="50" t="s">
        <v>400</v>
      </c>
      <c r="D178" s="242">
        <v>2198.62</v>
      </c>
      <c r="E178" s="242">
        <v>1994.76</v>
      </c>
      <c r="F178" s="52">
        <f t="shared" si="31"/>
        <v>90.727820178111728</v>
      </c>
    </row>
    <row r="179" spans="1:6" ht="12.75" customHeight="1" x14ac:dyDescent="0.2">
      <c r="A179" s="53">
        <v>3232</v>
      </c>
      <c r="B179" s="85" t="s">
        <v>401</v>
      </c>
      <c r="C179" s="50" t="s">
        <v>402</v>
      </c>
      <c r="D179" s="242">
        <v>4561.84</v>
      </c>
      <c r="E179" s="242">
        <v>7827.49</v>
      </c>
      <c r="F179" s="52">
        <f t="shared" si="31"/>
        <v>171.58624590077687</v>
      </c>
    </row>
    <row r="180" spans="1:6" ht="12.75" customHeight="1" x14ac:dyDescent="0.2">
      <c r="A180" s="53">
        <v>3233</v>
      </c>
      <c r="B180" s="85" t="s">
        <v>403</v>
      </c>
      <c r="C180" s="50" t="s">
        <v>404</v>
      </c>
      <c r="D180" s="242">
        <v>1321.52</v>
      </c>
      <c r="E180" s="242">
        <v>360.7</v>
      </c>
      <c r="F180" s="52">
        <f t="shared" si="31"/>
        <v>27.294327743810161</v>
      </c>
    </row>
    <row r="181" spans="1:6" ht="12.75" customHeight="1" x14ac:dyDescent="0.2">
      <c r="A181" s="53">
        <v>3234</v>
      </c>
      <c r="B181" s="85" t="s">
        <v>405</v>
      </c>
      <c r="C181" s="50" t="s">
        <v>406</v>
      </c>
      <c r="D181" s="242">
        <v>3377.94</v>
      </c>
      <c r="E181" s="242">
        <v>5120.67</v>
      </c>
      <c r="F181" s="52">
        <f t="shared" si="31"/>
        <v>151.59150251336612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555.44000000000005</v>
      </c>
      <c r="E183" s="242">
        <v>280.24</v>
      </c>
      <c r="F183" s="52">
        <f t="shared" si="31"/>
        <v>50.453694368428629</v>
      </c>
    </row>
    <row r="184" spans="1:6" ht="12.75" customHeight="1" x14ac:dyDescent="0.2">
      <c r="A184" s="53">
        <v>3237</v>
      </c>
      <c r="B184" s="85" t="s">
        <v>411</v>
      </c>
      <c r="C184" s="50" t="s">
        <v>412</v>
      </c>
      <c r="D184" s="242">
        <v>2940.51</v>
      </c>
      <c r="E184" s="242">
        <v>1936.86</v>
      </c>
      <c r="F184" s="52">
        <f t="shared" si="31"/>
        <v>65.868165726353581</v>
      </c>
    </row>
    <row r="185" spans="1:6" ht="12.75" customHeight="1" x14ac:dyDescent="0.2">
      <c r="A185" s="53">
        <v>3238</v>
      </c>
      <c r="B185" s="85" t="s">
        <v>413</v>
      </c>
      <c r="C185" s="50" t="s">
        <v>414</v>
      </c>
      <c r="D185" s="242">
        <v>1164.04</v>
      </c>
      <c r="E185" s="242">
        <v>1149.95</v>
      </c>
      <c r="F185" s="52">
        <f t="shared" si="31"/>
        <v>98.789560496202881</v>
      </c>
    </row>
    <row r="186" spans="1:6" ht="12.75" customHeight="1" x14ac:dyDescent="0.2">
      <c r="A186" s="53">
        <v>3239</v>
      </c>
      <c r="B186" s="85" t="s">
        <v>415</v>
      </c>
      <c r="C186" s="50" t="s">
        <v>416</v>
      </c>
      <c r="D186" s="242">
        <v>340.75</v>
      </c>
      <c r="E186" s="242">
        <v>1651.46</v>
      </c>
      <c r="F186" s="52">
        <f t="shared" si="31"/>
        <v>484.65443873807777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1974.58</v>
      </c>
      <c r="E188" s="51">
        <f t="shared" si="43"/>
        <v>762.87</v>
      </c>
      <c r="F188" s="52">
        <f t="shared" si="31"/>
        <v>38.634545067811892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204.32</v>
      </c>
      <c r="E190" s="242">
        <v>51.59</v>
      </c>
      <c r="F190" s="52">
        <f t="shared" si="31"/>
        <v>25.249608457321848</v>
      </c>
    </row>
    <row r="191" spans="1:6" ht="12.75" customHeight="1" x14ac:dyDescent="0.2">
      <c r="A191" s="53">
        <v>3293</v>
      </c>
      <c r="B191" s="85" t="s">
        <v>425</v>
      </c>
      <c r="C191" s="50" t="s">
        <v>426</v>
      </c>
      <c r="D191" s="242">
        <v>21.05</v>
      </c>
      <c r="E191" s="242"/>
      <c r="F191" s="52">
        <f t="shared" si="31"/>
        <v>0</v>
      </c>
    </row>
    <row r="192" spans="1:6" ht="12.75" customHeight="1" x14ac:dyDescent="0.2">
      <c r="A192" s="53">
        <v>3294</v>
      </c>
      <c r="B192" s="85" t="s">
        <v>427</v>
      </c>
      <c r="C192" s="50" t="s">
        <v>428</v>
      </c>
      <c r="D192" s="242">
        <v>46.45</v>
      </c>
      <c r="E192" s="242">
        <v>48.27</v>
      </c>
      <c r="F192" s="52">
        <f t="shared" si="31"/>
        <v>103.91819160387514</v>
      </c>
    </row>
    <row r="193" spans="1:6" ht="12.75" customHeight="1" x14ac:dyDescent="0.2">
      <c r="A193" s="53">
        <v>3295</v>
      </c>
      <c r="B193" s="85" t="s">
        <v>429</v>
      </c>
      <c r="C193" s="50" t="s">
        <v>430</v>
      </c>
      <c r="D193" s="242">
        <v>146</v>
      </c>
      <c r="E193" s="242">
        <v>165.93</v>
      </c>
      <c r="F193" s="52">
        <f t="shared" si="31"/>
        <v>113.65068493150685</v>
      </c>
    </row>
    <row r="194" spans="1:6" ht="12.75" customHeight="1" x14ac:dyDescent="0.2">
      <c r="A194" s="53" t="s">
        <v>431</v>
      </c>
      <c r="B194" s="85" t="s">
        <v>432</v>
      </c>
      <c r="C194" s="50" t="s">
        <v>431</v>
      </c>
      <c r="D194" s="242">
        <v>981.58</v>
      </c>
      <c r="E194" s="242"/>
      <c r="F194" s="52">
        <f t="shared" si="31"/>
        <v>0</v>
      </c>
    </row>
    <row r="195" spans="1:6" ht="12.75" customHeight="1" x14ac:dyDescent="0.2">
      <c r="A195" s="53">
        <v>3299</v>
      </c>
      <c r="B195" s="85" t="s">
        <v>433</v>
      </c>
      <c r="C195" s="50" t="s">
        <v>434</v>
      </c>
      <c r="D195" s="242">
        <v>575.17999999999995</v>
      </c>
      <c r="E195" s="242">
        <v>497.08</v>
      </c>
      <c r="F195" s="52">
        <f t="shared" si="31"/>
        <v>86.421641920790009</v>
      </c>
    </row>
    <row r="196" spans="1:6" ht="12.75" customHeight="1" x14ac:dyDescent="0.2">
      <c r="A196" s="53">
        <v>34</v>
      </c>
      <c r="B196" s="232" t="s">
        <v>435</v>
      </c>
      <c r="C196" s="50" t="s">
        <v>436</v>
      </c>
      <c r="D196" s="51">
        <f t="shared" ref="D196:E196" si="44">D197+D202+D210</f>
        <v>742.93000000000006</v>
      </c>
      <c r="E196" s="51">
        <f t="shared" si="44"/>
        <v>588.61</v>
      </c>
      <c r="F196" s="52">
        <f t="shared" si="31"/>
        <v>79.22819108125934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742.93000000000006</v>
      </c>
      <c r="E210" s="51">
        <f t="shared" si="47"/>
        <v>588.61</v>
      </c>
      <c r="F210" s="52">
        <f t="shared" si="31"/>
        <v>79.22819108125934</v>
      </c>
    </row>
    <row r="211" spans="1:6" ht="12.75" customHeight="1" x14ac:dyDescent="0.2">
      <c r="A211" s="53">
        <v>3431</v>
      </c>
      <c r="B211" s="232" t="s">
        <v>465</v>
      </c>
      <c r="C211" s="50" t="s">
        <v>466</v>
      </c>
      <c r="D211" s="242">
        <v>166.11</v>
      </c>
      <c r="E211" s="242">
        <v>158.22</v>
      </c>
      <c r="F211" s="52">
        <f t="shared" si="31"/>
        <v>95.250135452411044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576.82000000000005</v>
      </c>
      <c r="E213" s="242">
        <v>430.39</v>
      </c>
      <c r="F213" s="52">
        <f t="shared" si="31"/>
        <v>74.614264415242175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57.45</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57.45</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57.45</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762.66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762.66</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762.66</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402126.58</v>
      </c>
      <c r="E289" s="51">
        <f t="shared" si="79"/>
        <v>453678.07999999996</v>
      </c>
      <c r="F289" s="52">
        <f t="shared" si="76"/>
        <v>112.81971960172341</v>
      </c>
    </row>
    <row r="290" spans="1:6" ht="12.75" customHeight="1" x14ac:dyDescent="0.2">
      <c r="A290" s="53" t="s">
        <v>608</v>
      </c>
      <c r="B290" s="85" t="s">
        <v>619</v>
      </c>
      <c r="C290" s="50" t="s">
        <v>620</v>
      </c>
      <c r="D290" s="51">
        <f>IF(D6&gt;=D289,D6-D289,0)</f>
        <v>34795.130000000005</v>
      </c>
      <c r="E290" s="51">
        <f>IF(E6&gt;=E289,E6-E289,0)</f>
        <v>53446.890000000014</v>
      </c>
      <c r="F290" s="52">
        <f t="shared" si="76"/>
        <v>153.60451304536011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192290.92</v>
      </c>
      <c r="E292" s="242">
        <v>197198.88</v>
      </c>
      <c r="F292" s="52">
        <f t="shared" si="76"/>
        <v>102.55236180678733</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1261.53</v>
      </c>
      <c r="E294" s="242">
        <v>73</v>
      </c>
      <c r="F294" s="52">
        <f t="shared" si="76"/>
        <v>5.7866241785768073</v>
      </c>
    </row>
    <row r="295" spans="1:6" ht="12" x14ac:dyDescent="0.2">
      <c r="A295" s="53">
        <v>9661</v>
      </c>
      <c r="B295" s="85" t="s">
        <v>629</v>
      </c>
      <c r="C295" s="50" t="s">
        <v>630</v>
      </c>
      <c r="D295" s="242">
        <v>1261.53</v>
      </c>
      <c r="E295" s="242">
        <v>73</v>
      </c>
      <c r="F295" s="52">
        <f t="shared" si="76"/>
        <v>5.7866241785768073</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47" t="s">
        <v>633</v>
      </c>
      <c r="B297" s="348"/>
      <c r="C297" s="219"/>
      <c r="D297" s="58"/>
      <c r="E297" s="58"/>
      <c r="F297" s="59"/>
    </row>
    <row r="298" spans="1:6" ht="12.75" customHeight="1" x14ac:dyDescent="0.2">
      <c r="A298" s="53">
        <v>7</v>
      </c>
      <c r="B298" s="85" t="s">
        <v>634</v>
      </c>
      <c r="C298" s="50" t="s">
        <v>635</v>
      </c>
      <c r="D298" s="51">
        <f t="shared" ref="D298:E298" si="80">D299+D311+D344+D348</f>
        <v>35.72</v>
      </c>
      <c r="E298" s="51">
        <f t="shared" si="80"/>
        <v>184.8</v>
      </c>
      <c r="F298" s="52">
        <f t="shared" ref="F298:F418" si="81">IF(D298&lt;&gt;0,IF(E298/D298&gt;=100,"&gt;&gt;100",E298/D298*100),"-")</f>
        <v>517.35722284434496</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35.72</v>
      </c>
      <c r="E311" s="51">
        <f t="shared" si="85"/>
        <v>184.8</v>
      </c>
      <c r="F311" s="52">
        <f t="shared" si="81"/>
        <v>517.35722284434496</v>
      </c>
    </row>
    <row r="312" spans="1:6" ht="12.75" customHeight="1" x14ac:dyDescent="0.2">
      <c r="A312" s="53">
        <v>721</v>
      </c>
      <c r="B312" s="85" t="s">
        <v>662</v>
      </c>
      <c r="C312" s="50" t="s">
        <v>663</v>
      </c>
      <c r="D312" s="51">
        <f t="shared" ref="D312:E312" si="86">SUM(D313:D316)</f>
        <v>35.72</v>
      </c>
      <c r="E312" s="51">
        <f t="shared" si="86"/>
        <v>184.8</v>
      </c>
      <c r="F312" s="52">
        <f t="shared" si="81"/>
        <v>517.35722284434496</v>
      </c>
    </row>
    <row r="313" spans="1:6" ht="12.75" customHeight="1" x14ac:dyDescent="0.2">
      <c r="A313" s="53">
        <v>7211</v>
      </c>
      <c r="B313" s="85" t="s">
        <v>664</v>
      </c>
      <c r="C313" s="50" t="s">
        <v>665</v>
      </c>
      <c r="D313" s="242">
        <v>35.72</v>
      </c>
      <c r="E313" s="242">
        <v>184.8</v>
      </c>
      <c r="F313" s="52">
        <f t="shared" si="81"/>
        <v>517.35722284434496</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38010.18</v>
      </c>
      <c r="E350" s="51">
        <f t="shared" si="95"/>
        <v>51161.48</v>
      </c>
      <c r="F350" s="52">
        <f t="shared" si="81"/>
        <v>134.59941520929394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457.78999999999996</v>
      </c>
      <c r="E363" s="51">
        <f t="shared" si="99"/>
        <v>46833.15</v>
      </c>
      <c r="F363" s="52" t="str">
        <f t="shared" si="81"/>
        <v>&gt;&gt;100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378.41999999999996</v>
      </c>
      <c r="E369" s="51">
        <f t="shared" si="101"/>
        <v>46747.98</v>
      </c>
      <c r="F369" s="52" t="str">
        <f t="shared" si="81"/>
        <v>&gt;&gt;100</v>
      </c>
    </row>
    <row r="370" spans="1:6" ht="12.75" customHeight="1" x14ac:dyDescent="0.2">
      <c r="A370" s="53">
        <v>4221</v>
      </c>
      <c r="B370" s="85" t="s">
        <v>674</v>
      </c>
      <c r="C370" s="50" t="s">
        <v>766</v>
      </c>
      <c r="D370" s="242">
        <v>0</v>
      </c>
      <c r="E370" s="242">
        <v>1178.83</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300.77999999999997</v>
      </c>
      <c r="E375" s="242"/>
      <c r="F375" s="52">
        <f t="shared" si="81"/>
        <v>0</v>
      </c>
    </row>
    <row r="376" spans="1:6" ht="12.75" customHeight="1" x14ac:dyDescent="0.2">
      <c r="A376" s="53">
        <v>4227</v>
      </c>
      <c r="B376" s="232" t="s">
        <v>686</v>
      </c>
      <c r="C376" s="50" t="s">
        <v>773</v>
      </c>
      <c r="D376" s="242">
        <v>77.64</v>
      </c>
      <c r="E376" s="242">
        <v>45569.15</v>
      </c>
      <c r="F376" s="52" t="str">
        <f t="shared" si="81"/>
        <v>&gt;&gt;100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79.37</v>
      </c>
      <c r="E383" s="51">
        <f t="shared" si="103"/>
        <v>85.17</v>
      </c>
      <c r="F383" s="52">
        <f t="shared" si="81"/>
        <v>107.30754693209022</v>
      </c>
    </row>
    <row r="384" spans="1:6" ht="12.75" customHeight="1" x14ac:dyDescent="0.2">
      <c r="A384" s="53">
        <v>4241</v>
      </c>
      <c r="B384" s="85" t="s">
        <v>783</v>
      </c>
      <c r="C384" s="50" t="s">
        <v>784</v>
      </c>
      <c r="D384" s="242">
        <v>79.37</v>
      </c>
      <c r="E384" s="242">
        <v>85.17</v>
      </c>
      <c r="F384" s="52">
        <f t="shared" si="81"/>
        <v>107.30754693209022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37552.39</v>
      </c>
      <c r="E402" s="51">
        <f t="shared" si="109"/>
        <v>4328.33</v>
      </c>
      <c r="F402" s="52">
        <f t="shared" si="81"/>
        <v>11.526110588433919</v>
      </c>
    </row>
    <row r="403" spans="1:6" ht="12.75" customHeight="1" x14ac:dyDescent="0.2">
      <c r="A403" s="53">
        <v>451</v>
      </c>
      <c r="B403" s="85" t="s">
        <v>811</v>
      </c>
      <c r="C403" s="50" t="s">
        <v>812</v>
      </c>
      <c r="D403" s="242">
        <v>37552.39</v>
      </c>
      <c r="E403" s="242">
        <v>4328.33</v>
      </c>
      <c r="F403" s="52">
        <f t="shared" si="81"/>
        <v>11.526110588433919</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37974.46</v>
      </c>
      <c r="E408" s="51">
        <f t="shared" si="111"/>
        <v>50976.68</v>
      </c>
      <c r="F408" s="52">
        <f t="shared" si="81"/>
        <v>134.23938088915551</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148248.71</v>
      </c>
      <c r="E410" s="242">
        <v>148962.69</v>
      </c>
      <c r="F410" s="52">
        <f t="shared" si="81"/>
        <v>100.48160958702441</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436957.43</v>
      </c>
      <c r="E412" s="51">
        <f>E6+E298</f>
        <v>507309.76999999996</v>
      </c>
      <c r="F412" s="52">
        <f t="shared" si="81"/>
        <v>116.10050205577234</v>
      </c>
    </row>
    <row r="413" spans="1:6" ht="12.75" customHeight="1" x14ac:dyDescent="0.2">
      <c r="A413" s="53" t="s">
        <v>608</v>
      </c>
      <c r="B413" s="85" t="s">
        <v>831</v>
      </c>
      <c r="C413" s="50" t="s">
        <v>832</v>
      </c>
      <c r="D413" s="51">
        <f t="shared" ref="D413:E413" si="112">D289+D350</f>
        <v>440136.76</v>
      </c>
      <c r="E413" s="51">
        <f t="shared" si="112"/>
        <v>504839.55999999994</v>
      </c>
      <c r="F413" s="52">
        <f t="shared" si="81"/>
        <v>114.7006126005017</v>
      </c>
    </row>
    <row r="414" spans="1:6" ht="12.75" customHeight="1" x14ac:dyDescent="0.2">
      <c r="A414" s="53" t="s">
        <v>608</v>
      </c>
      <c r="B414" s="85" t="s">
        <v>833</v>
      </c>
      <c r="C414" s="50" t="s">
        <v>834</v>
      </c>
      <c r="D414" s="51">
        <f t="shared" ref="D414:E414" si="113">IF(D412&gt;=D413,D412-D413,0)</f>
        <v>0</v>
      </c>
      <c r="E414" s="51">
        <f t="shared" si="113"/>
        <v>2470.210000000021</v>
      </c>
      <c r="F414" s="52" t="str">
        <f t="shared" si="81"/>
        <v>-</v>
      </c>
    </row>
    <row r="415" spans="1:6" ht="12.75" customHeight="1" x14ac:dyDescent="0.2">
      <c r="A415" s="53" t="s">
        <v>608</v>
      </c>
      <c r="B415" s="85" t="s">
        <v>835</v>
      </c>
      <c r="C415" s="50" t="s">
        <v>836</v>
      </c>
      <c r="D415" s="51">
        <f t="shared" ref="D415:E415" si="114">IF(D413&gt;=D412,D413-D412,0)</f>
        <v>3179.3300000000163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44042.210000000021</v>
      </c>
      <c r="E416" s="51">
        <f t="shared" si="115"/>
        <v>48236.19</v>
      </c>
      <c r="F416" s="52">
        <f t="shared" si="81"/>
        <v>109.52263748799157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1261.53</v>
      </c>
      <c r="E418" s="62">
        <f t="shared" si="117"/>
        <v>73</v>
      </c>
      <c r="F418" s="57">
        <f t="shared" si="81"/>
        <v>5.7866241785768073</v>
      </c>
    </row>
    <row r="419" spans="1:6" s="75" customFormat="1" ht="20.100000000000001" customHeight="1" x14ac:dyDescent="0.25">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33481.870000000003</v>
      </c>
      <c r="E638" s="242">
        <v>33481.870000000003</v>
      </c>
      <c r="F638" s="52">
        <f t="shared" si="119"/>
        <v>100</v>
      </c>
    </row>
    <row r="639" spans="1:6" ht="12.75" customHeight="1" x14ac:dyDescent="0.2">
      <c r="A639" s="53" t="s">
        <v>608</v>
      </c>
      <c r="B639" s="85" t="s">
        <v>1275</v>
      </c>
      <c r="C639" s="50" t="s">
        <v>1276</v>
      </c>
      <c r="D639" s="51">
        <f t="shared" ref="D639:E639" si="180">D412+D420</f>
        <v>436957.43</v>
      </c>
      <c r="E639" s="51">
        <f t="shared" si="180"/>
        <v>507309.76999999996</v>
      </c>
      <c r="F639" s="52">
        <f t="shared" si="119"/>
        <v>116.10050205577234</v>
      </c>
    </row>
    <row r="640" spans="1:6" ht="12.75" customHeight="1" x14ac:dyDescent="0.2">
      <c r="A640" s="53" t="s">
        <v>608</v>
      </c>
      <c r="B640" s="85" t="s">
        <v>1277</v>
      </c>
      <c r="C640" s="50" t="s">
        <v>1278</v>
      </c>
      <c r="D640" s="51">
        <f t="shared" ref="D640:E640" si="181">D413+D528</f>
        <v>440136.76</v>
      </c>
      <c r="E640" s="51">
        <f t="shared" si="181"/>
        <v>504839.55999999994</v>
      </c>
      <c r="F640" s="52">
        <f t="shared" si="119"/>
        <v>114.7006126005017</v>
      </c>
    </row>
    <row r="641" spans="1:6" ht="12.75" customHeight="1" x14ac:dyDescent="0.2">
      <c r="A641" s="53" t="s">
        <v>608</v>
      </c>
      <c r="B641" s="85" t="s">
        <v>1279</v>
      </c>
      <c r="C641" s="50" t="s">
        <v>1280</v>
      </c>
      <c r="D641" s="51">
        <f t="shared" ref="D641:E641" si="182">IF(D639&gt;=D640,D639-D640,0)</f>
        <v>0</v>
      </c>
      <c r="E641" s="51">
        <f t="shared" si="182"/>
        <v>2470.210000000021</v>
      </c>
      <c r="F641" s="52" t="str">
        <f t="shared" si="119"/>
        <v>-</v>
      </c>
    </row>
    <row r="642" spans="1:6" ht="12.75" customHeight="1" x14ac:dyDescent="0.2">
      <c r="A642" s="53" t="s">
        <v>608</v>
      </c>
      <c r="B642" s="85" t="s">
        <v>1281</v>
      </c>
      <c r="C642" s="50" t="s">
        <v>1282</v>
      </c>
      <c r="D642" s="51">
        <f t="shared" ref="D642:E642" si="183">IF(D640&gt;=D639,D640-D639,0)</f>
        <v>3179.3300000000163</v>
      </c>
      <c r="E642" s="51">
        <f t="shared" si="183"/>
        <v>0</v>
      </c>
      <c r="F642" s="52">
        <f t="shared" si="119"/>
        <v>0</v>
      </c>
    </row>
    <row r="643" spans="1:6" ht="22.8" x14ac:dyDescent="0.2">
      <c r="A643" s="60" t="s">
        <v>1283</v>
      </c>
      <c r="B643" s="85" t="s">
        <v>1284</v>
      </c>
      <c r="C643" s="61" t="s">
        <v>1283</v>
      </c>
      <c r="D643" s="51">
        <f t="shared" ref="D643:E643" si="184">IF(D416-D417+D637-D638&gt;=0,D416-D417+D637-D638,0)</f>
        <v>10560.340000000018</v>
      </c>
      <c r="E643" s="51">
        <f t="shared" si="184"/>
        <v>14754.32</v>
      </c>
      <c r="F643" s="52">
        <f t="shared" si="119"/>
        <v>139.71444101231566</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7381.010000000002</v>
      </c>
      <c r="E645" s="51">
        <f t="shared" si="186"/>
        <v>17224.530000000021</v>
      </c>
      <c r="F645" s="52">
        <f t="shared" si="119"/>
        <v>233.36277826476345</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57387.19</v>
      </c>
      <c r="E647" s="243">
        <v>63760.959999999999</v>
      </c>
      <c r="F647" s="57">
        <f t="shared" si="119"/>
        <v>111.10660758960319</v>
      </c>
    </row>
    <row r="648" spans="1:6" s="75" customFormat="1" ht="20.100000000000001" customHeight="1" x14ac:dyDescent="0.25">
      <c r="A648" s="347" t="s">
        <v>1293</v>
      </c>
      <c r="B648" s="348"/>
      <c r="C648" s="219"/>
      <c r="D648" s="58"/>
      <c r="E648" s="58"/>
      <c r="F648" s="59"/>
    </row>
    <row r="649" spans="1:6" ht="12.75" customHeight="1" x14ac:dyDescent="0.2">
      <c r="A649" s="53">
        <v>11</v>
      </c>
      <c r="B649" s="85" t="s">
        <v>1294</v>
      </c>
      <c r="C649" s="50" t="s">
        <v>1295</v>
      </c>
      <c r="D649" s="242">
        <v>15433.15</v>
      </c>
      <c r="E649" s="242">
        <v>15398.93</v>
      </c>
      <c r="F649" s="52">
        <f t="shared" ref="F649:F724" si="188">IF(D649&lt;&gt;0,IF(E649/D649&gt;=100,"&gt;&gt;100",E649/D649*100),"-")</f>
        <v>99.778269504281369</v>
      </c>
    </row>
    <row r="650" spans="1:6" ht="12.75" customHeight="1" x14ac:dyDescent="0.2">
      <c r="A650" s="53" t="s">
        <v>1296</v>
      </c>
      <c r="B650" s="85" t="s">
        <v>1297</v>
      </c>
      <c r="C650" s="50" t="s">
        <v>1296</v>
      </c>
      <c r="D650" s="242">
        <v>10888.65</v>
      </c>
      <c r="E650" s="242">
        <v>19121.46</v>
      </c>
      <c r="F650" s="52">
        <f t="shared" si="188"/>
        <v>175.60909754652781</v>
      </c>
    </row>
    <row r="651" spans="1:6" ht="12.75" customHeight="1" x14ac:dyDescent="0.2">
      <c r="A651" s="53" t="s">
        <v>1298</v>
      </c>
      <c r="B651" s="85" t="s">
        <v>1299</v>
      </c>
      <c r="C651" s="50" t="s">
        <v>1298</v>
      </c>
      <c r="D651" s="242">
        <v>14729.42</v>
      </c>
      <c r="E651" s="242">
        <v>16795.36</v>
      </c>
      <c r="F651" s="52">
        <f t="shared" si="188"/>
        <v>114.02594263725251</v>
      </c>
    </row>
    <row r="652" spans="1:6" ht="22.8" x14ac:dyDescent="0.2">
      <c r="A652" s="53">
        <v>11</v>
      </c>
      <c r="B652" s="85" t="s">
        <v>1300</v>
      </c>
      <c r="C652" s="50" t="s">
        <v>1301</v>
      </c>
      <c r="D652" s="51">
        <f t="shared" ref="D652:E652" si="189">+D649+D650-D651</f>
        <v>11592.38</v>
      </c>
      <c r="E652" s="51">
        <f t="shared" si="189"/>
        <v>17725.03</v>
      </c>
      <c r="F652" s="52">
        <f t="shared" si="188"/>
        <v>152.90242383358722</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51</v>
      </c>
      <c r="E654" s="262">
        <v>51</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35</v>
      </c>
      <c r="E656" s="262">
        <v>35</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331771.51</v>
      </c>
      <c r="E675" s="242">
        <v>376521.41</v>
      </c>
      <c r="F675" s="52">
        <f t="shared" si="188"/>
        <v>113.48816840843266</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1233.8699999999999</v>
      </c>
      <c r="E694" s="242">
        <v>1950.22</v>
      </c>
      <c r="F694" s="52">
        <f t="shared" si="188"/>
        <v>158.05716971804162</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38.22</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2149.4899999999998</v>
      </c>
      <c r="F716" s="52" t="str">
        <f t="shared" si="188"/>
        <v>-</v>
      </c>
    </row>
    <row r="717" spans="1:6" ht="12.75" customHeight="1" x14ac:dyDescent="0.2">
      <c r="A717" s="53">
        <v>31215</v>
      </c>
      <c r="B717" s="85" t="s">
        <v>1413</v>
      </c>
      <c r="C717" s="50" t="s">
        <v>1414</v>
      </c>
      <c r="D717" s="242">
        <v>2420.3000000000002</v>
      </c>
      <c r="E717" s="242">
        <v>476.94</v>
      </c>
      <c r="F717" s="52">
        <f t="shared" si="188"/>
        <v>19.705821592364579</v>
      </c>
    </row>
    <row r="718" spans="1:6" ht="12.75" customHeight="1" x14ac:dyDescent="0.2">
      <c r="A718" s="53">
        <v>32121</v>
      </c>
      <c r="B718" s="85" t="s">
        <v>1415</v>
      </c>
      <c r="C718" s="50" t="s">
        <v>1416</v>
      </c>
      <c r="D718" s="242">
        <v>17447.13</v>
      </c>
      <c r="E718" s="242">
        <v>17062.18</v>
      </c>
      <c r="F718" s="52">
        <f t="shared" si="188"/>
        <v>97.793619924881625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199.08</v>
      </c>
      <c r="E720" s="242">
        <v>76.55</v>
      </c>
      <c r="F720" s="52">
        <f t="shared" si="188"/>
        <v>38.45187864175206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2009.79</v>
      </c>
      <c r="E722" s="242">
        <v>1632.98</v>
      </c>
      <c r="F722" s="52">
        <f t="shared" si="188"/>
        <v>81.251275008831769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57.45</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25" zoomScale="112" zoomScaleNormal="112" workbookViewId="0">
      <selection activeCell="G10" sqref="G10"/>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76435.990000000005</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512280.18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878.42</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460240.28</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384040.7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75553.52</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588.61</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57.45</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51161.48</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505892.92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454731.44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378723.43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75097.16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580.26</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57.45</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273.14</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51161.48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82823.250000000058</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82823.25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82823.25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3"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2859</v>
      </c>
      <c r="B1" s="361"/>
      <c r="C1" s="361"/>
      <c r="D1" s="361"/>
      <c r="E1" s="71" t="s">
        <v>3001</v>
      </c>
      <c r="F1" s="71"/>
      <c r="G1" s="71"/>
      <c r="H1" s="71"/>
      <c r="I1" s="71"/>
      <c r="J1" s="71"/>
      <c r="K1" s="71"/>
      <c r="L1" s="71"/>
      <c r="M1" s="71"/>
      <c r="N1" s="71"/>
      <c r="O1" s="71"/>
      <c r="P1" s="71"/>
    </row>
    <row r="2" spans="1:16" ht="37.5" customHeight="1" x14ac:dyDescent="0.25">
      <c r="A2" s="366" t="s">
        <v>3002</v>
      </c>
      <c r="B2" s="361"/>
      <c r="C2" s="361"/>
      <c r="D2" s="361"/>
    </row>
    <row r="3" spans="1:16" ht="29.25" customHeight="1" x14ac:dyDescent="0.25">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19100</v>
      </c>
      <c r="P3" s="71"/>
    </row>
    <row r="4" spans="1:16" ht="19.5" customHeight="1" x14ac:dyDescent="0.25">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3024</v>
      </c>
      <c r="B19" s="364"/>
      <c r="C19" s="365"/>
      <c r="D19" s="123"/>
      <c r="E19" s="71">
        <f>SUM(E20:E273)</f>
        <v>0</v>
      </c>
      <c r="F19" s="71">
        <f>SUM(F20:F273)</f>
        <v>3</v>
      </c>
      <c r="G19" s="71"/>
      <c r="H19" s="71"/>
      <c r="I19" s="71"/>
      <c r="J19" s="71"/>
      <c r="K19" s="71"/>
      <c r="L19" s="71"/>
      <c r="M19" s="71"/>
      <c r="N19" s="71"/>
      <c r="O19" s="71"/>
      <c r="P19" s="71"/>
    </row>
    <row r="20" spans="1:16" ht="20.399999999999999" x14ac:dyDescent="0.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Provjera</v>
      </c>
      <c r="C216" s="118" t="s">
        <v>3221</v>
      </c>
      <c r="D216" s="123"/>
      <c r="E216" s="71">
        <f t="shared" si="20"/>
        <v>0</v>
      </c>
      <c r="F216" s="71">
        <f t="shared" si="21"/>
        <v>1</v>
      </c>
      <c r="G216" s="71"/>
      <c r="H216" s="71"/>
      <c r="I216" s="71"/>
      <c r="J216" s="71"/>
      <c r="K216" s="71"/>
      <c r="L216" s="71">
        <f>IF(AND('PR-RAS'!D117&gt;0,SUM('PR-RAS'!D710:'PR-RAS'!D712)=0),1,0)</f>
        <v>0</v>
      </c>
      <c r="M216" s="71">
        <f>IF(AND('PR-RAS'!E117&gt;0,SUM('PR-RAS'!E710:'PR-RAS'!E712)=0),1,0)</f>
        <v>1</v>
      </c>
      <c r="N216" s="71"/>
      <c r="O216" s="71"/>
      <c r="P216" s="71"/>
    </row>
    <row r="217" spans="1:16" ht="30" customHeight="1" x14ac:dyDescent="0.25">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5">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5">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5">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5">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5">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5">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5">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3299</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2" t="s">
        <v>3300</v>
      </c>
      <c r="B1" s="372"/>
      <c r="C1" s="372"/>
    </row>
    <row r="2" spans="1:17" ht="33" customHeight="1" x14ac:dyDescent="0.25">
      <c r="A2" s="373" t="s">
        <v>3301</v>
      </c>
      <c r="B2" s="374"/>
      <c r="C2" s="371"/>
      <c r="D2" s="4"/>
      <c r="E2" s="4"/>
      <c r="F2" s="4"/>
      <c r="G2" s="4"/>
      <c r="H2" s="4"/>
      <c r="I2" s="4"/>
      <c r="J2" s="4"/>
      <c r="K2" s="4"/>
      <c r="L2" s="4"/>
      <c r="M2" s="4"/>
      <c r="N2" s="4"/>
      <c r="O2" s="4"/>
      <c r="P2" s="4"/>
      <c r="Q2" s="4"/>
    </row>
    <row r="3" spans="1:17" ht="18.75" customHeight="1" x14ac:dyDescent="0.25">
      <c r="A3" s="304" t="s">
        <v>3302</v>
      </c>
      <c r="B3" s="375" t="s">
        <v>3303</v>
      </c>
      <c r="C3" s="371"/>
      <c r="D3" s="4"/>
      <c r="E3" s="4"/>
      <c r="F3" s="4"/>
      <c r="G3" s="4"/>
      <c r="H3" s="4"/>
      <c r="I3" s="4"/>
      <c r="J3" s="4"/>
      <c r="K3" s="4"/>
      <c r="L3" s="4"/>
      <c r="M3" s="4"/>
      <c r="N3" s="4"/>
      <c r="O3" s="4"/>
      <c r="P3" s="4"/>
      <c r="Q3" s="4"/>
    </row>
    <row r="4" spans="1:17" ht="37.5" hidden="1" customHeight="1" x14ac:dyDescent="0.25">
      <c r="A4" s="305" t="s">
        <v>3304</v>
      </c>
      <c r="B4" s="370" t="s">
        <v>3305</v>
      </c>
      <c r="C4" s="371"/>
      <c r="D4" s="4"/>
      <c r="E4" s="4"/>
      <c r="F4" s="4"/>
      <c r="G4" s="4"/>
      <c r="H4" s="4"/>
      <c r="I4" s="4"/>
      <c r="J4" s="4"/>
      <c r="K4" s="4"/>
      <c r="L4" s="4"/>
      <c r="M4" s="4"/>
      <c r="N4" s="4"/>
      <c r="O4" s="4"/>
      <c r="P4" s="4"/>
      <c r="Q4" s="4"/>
    </row>
    <row r="5" spans="1:17" ht="48" hidden="1" customHeight="1" x14ac:dyDescent="0.25">
      <c r="A5" s="305" t="s">
        <v>3304</v>
      </c>
      <c r="B5" s="370" t="s">
        <v>3306</v>
      </c>
      <c r="C5" s="371"/>
      <c r="D5" s="4"/>
      <c r="E5" s="4"/>
      <c r="F5" s="4"/>
      <c r="G5" s="4"/>
      <c r="H5" s="4"/>
      <c r="I5" s="4"/>
      <c r="J5" s="4"/>
      <c r="K5" s="4"/>
      <c r="L5" s="4"/>
      <c r="M5" s="4"/>
      <c r="N5" s="4"/>
      <c r="O5" s="4"/>
      <c r="P5" s="4"/>
      <c r="Q5" s="4"/>
    </row>
    <row r="6" spans="1:17" ht="59.25" hidden="1" customHeight="1" x14ac:dyDescent="0.25">
      <c r="A6" s="305" t="s">
        <v>3304</v>
      </c>
      <c r="B6" s="370" t="s">
        <v>3307</v>
      </c>
      <c r="C6" s="371"/>
      <c r="D6" s="4"/>
      <c r="E6" s="4"/>
      <c r="F6" s="4"/>
      <c r="G6" s="4"/>
      <c r="H6" s="4"/>
      <c r="I6" s="4"/>
      <c r="J6" s="4"/>
      <c r="K6" s="4"/>
      <c r="L6" s="4"/>
      <c r="M6" s="4"/>
      <c r="N6" s="4"/>
      <c r="O6" s="4"/>
      <c r="P6" s="4"/>
      <c r="Q6" s="4"/>
    </row>
    <row r="7" spans="1:17" ht="48" hidden="1" customHeight="1" x14ac:dyDescent="0.25">
      <c r="A7" s="305" t="s">
        <v>3308</v>
      </c>
      <c r="B7" s="370" t="s">
        <v>3309</v>
      </c>
      <c r="C7" s="371"/>
      <c r="D7" s="4"/>
      <c r="E7" s="4"/>
      <c r="F7" s="4"/>
      <c r="G7" s="4"/>
      <c r="H7" s="4"/>
      <c r="I7" s="4"/>
      <c r="J7" s="4"/>
      <c r="K7" s="4"/>
      <c r="L7" s="4"/>
      <c r="M7" s="4"/>
      <c r="N7" s="4"/>
      <c r="O7" s="4"/>
      <c r="P7" s="4"/>
      <c r="Q7" s="4"/>
    </row>
    <row r="8" spans="1:17" ht="41.25" hidden="1" customHeight="1" x14ac:dyDescent="0.25">
      <c r="A8" s="305" t="s">
        <v>3310</v>
      </c>
      <c r="B8" s="370" t="s">
        <v>3311</v>
      </c>
      <c r="C8" s="371"/>
      <c r="D8" s="4"/>
      <c r="E8" s="4"/>
      <c r="F8" s="4"/>
      <c r="G8" s="4"/>
      <c r="H8" s="4"/>
      <c r="I8" s="4"/>
      <c r="J8" s="4"/>
      <c r="K8" s="4"/>
      <c r="L8" s="4"/>
      <c r="M8" s="4"/>
      <c r="N8" s="4"/>
      <c r="O8" s="4"/>
      <c r="P8" s="4"/>
      <c r="Q8" s="4"/>
    </row>
    <row r="9" spans="1:17" ht="59.25" hidden="1" customHeight="1" x14ac:dyDescent="0.25">
      <c r="A9" s="305" t="s">
        <v>3312</v>
      </c>
      <c r="B9" s="370" t="s">
        <v>3313</v>
      </c>
      <c r="C9" s="371"/>
      <c r="D9" s="4"/>
      <c r="E9" s="4"/>
      <c r="F9" s="4"/>
      <c r="G9" s="4"/>
      <c r="H9" s="4"/>
      <c r="I9" s="4"/>
      <c r="J9" s="4"/>
      <c r="K9" s="4"/>
      <c r="L9" s="4"/>
      <c r="M9" s="4"/>
      <c r="N9" s="4"/>
      <c r="O9" s="4"/>
      <c r="P9" s="4"/>
      <c r="Q9" s="4"/>
    </row>
    <row r="10" spans="1:17" ht="61.5" hidden="1" customHeight="1" x14ac:dyDescent="0.25">
      <c r="A10" s="305" t="s">
        <v>3312</v>
      </c>
      <c r="B10" s="370" t="s">
        <v>3314</v>
      </c>
      <c r="C10" s="371"/>
      <c r="D10" s="4"/>
      <c r="E10" s="4"/>
      <c r="F10" s="4"/>
      <c r="G10" s="4"/>
      <c r="H10" s="4"/>
      <c r="I10" s="4"/>
      <c r="J10" s="4"/>
      <c r="K10" s="4"/>
      <c r="L10" s="4"/>
      <c r="M10" s="4"/>
      <c r="N10" s="4"/>
      <c r="O10" s="4"/>
      <c r="P10" s="4"/>
      <c r="Q10" s="4"/>
    </row>
    <row r="11" spans="1:17" ht="43.5" hidden="1" customHeight="1" x14ac:dyDescent="0.25">
      <c r="A11" s="305" t="s">
        <v>3312</v>
      </c>
      <c r="B11" s="370" t="s">
        <v>3315</v>
      </c>
      <c r="C11" s="371"/>
      <c r="D11" s="4"/>
      <c r="E11" s="4"/>
      <c r="F11" s="4"/>
      <c r="G11" s="4"/>
      <c r="H11" s="4"/>
      <c r="I11" s="4"/>
      <c r="J11" s="4"/>
      <c r="K11" s="4"/>
      <c r="L11" s="4"/>
      <c r="M11" s="4"/>
      <c r="N11" s="4"/>
      <c r="O11" s="4"/>
      <c r="P11" s="4"/>
      <c r="Q11" s="4"/>
    </row>
    <row r="12" spans="1:17" ht="27.75" hidden="1" customHeight="1" x14ac:dyDescent="0.25">
      <c r="A12" s="305" t="s">
        <v>3316</v>
      </c>
      <c r="B12" s="370" t="s">
        <v>3317</v>
      </c>
      <c r="C12" s="371"/>
      <c r="D12" s="4"/>
      <c r="E12" s="4"/>
      <c r="F12" s="4"/>
      <c r="G12" s="4"/>
      <c r="H12" s="4"/>
      <c r="I12" s="4"/>
      <c r="J12" s="4"/>
      <c r="K12" s="4"/>
      <c r="L12" s="4"/>
      <c r="M12" s="4"/>
      <c r="N12" s="4"/>
      <c r="O12" s="4"/>
      <c r="P12" s="4"/>
      <c r="Q12" s="4"/>
    </row>
    <row r="13" spans="1:17" ht="27.75" hidden="1" customHeight="1" x14ac:dyDescent="0.25">
      <c r="A13" s="305" t="s">
        <v>3318</v>
      </c>
      <c r="B13" s="370" t="s">
        <v>3319</v>
      </c>
      <c r="C13" s="371"/>
      <c r="D13" s="4"/>
      <c r="E13" s="4"/>
      <c r="F13" s="4"/>
      <c r="G13" s="4"/>
      <c r="H13" s="4"/>
      <c r="I13" s="4"/>
      <c r="J13" s="4"/>
      <c r="K13" s="4"/>
      <c r="L13" s="4"/>
      <c r="M13" s="4"/>
      <c r="N13" s="4"/>
      <c r="O13" s="4"/>
      <c r="P13" s="4"/>
      <c r="Q13" s="4"/>
    </row>
    <row r="14" spans="1:17" ht="45.75" hidden="1" customHeight="1" x14ac:dyDescent="0.25">
      <c r="A14" s="305" t="s">
        <v>3320</v>
      </c>
      <c r="B14" s="370" t="s">
        <v>3321</v>
      </c>
      <c r="C14" s="371"/>
      <c r="D14" s="4"/>
      <c r="E14" s="4"/>
      <c r="F14" s="4"/>
      <c r="G14" s="4"/>
      <c r="H14" s="4"/>
      <c r="I14" s="4"/>
      <c r="J14" s="4"/>
      <c r="K14" s="4"/>
      <c r="L14" s="4"/>
      <c r="M14" s="4"/>
      <c r="N14" s="4"/>
      <c r="O14" s="4"/>
      <c r="P14" s="4"/>
      <c r="Q14" s="4"/>
    </row>
    <row r="15" spans="1:17" ht="45.75" hidden="1" customHeight="1" x14ac:dyDescent="0.25">
      <c r="A15" s="305" t="s">
        <v>3322</v>
      </c>
      <c r="B15" s="370" t="s">
        <v>3323</v>
      </c>
      <c r="C15" s="371"/>
      <c r="D15" s="4"/>
      <c r="E15" s="4"/>
      <c r="F15" s="4"/>
      <c r="G15" s="4"/>
      <c r="H15" s="4"/>
      <c r="I15" s="4"/>
      <c r="J15" s="4"/>
      <c r="K15" s="4"/>
      <c r="L15" s="4"/>
      <c r="M15" s="4"/>
      <c r="N15" s="4"/>
      <c r="O15" s="4"/>
      <c r="P15" s="4"/>
      <c r="Q15" s="4"/>
    </row>
    <row r="16" spans="1:17" ht="51" hidden="1" customHeight="1" x14ac:dyDescent="0.25">
      <c r="A16" s="305" t="s">
        <v>3324</v>
      </c>
      <c r="B16" s="370" t="s">
        <v>3325</v>
      </c>
      <c r="C16" s="371"/>
      <c r="D16" s="4"/>
      <c r="E16" s="4"/>
      <c r="F16" s="4"/>
      <c r="G16" s="4"/>
      <c r="H16" s="4"/>
      <c r="I16" s="4"/>
      <c r="J16" s="4"/>
      <c r="K16" s="4"/>
      <c r="L16" s="4"/>
      <c r="M16" s="4"/>
      <c r="N16" s="4"/>
      <c r="O16" s="4"/>
      <c r="P16" s="4"/>
      <c r="Q16" s="4"/>
    </row>
    <row r="17" spans="1:17" ht="27.75" hidden="1" customHeight="1" x14ac:dyDescent="0.25">
      <c r="A17" s="305" t="s">
        <v>3326</v>
      </c>
      <c r="B17" s="370" t="s">
        <v>3327</v>
      </c>
      <c r="C17" s="371"/>
      <c r="D17" s="4"/>
      <c r="E17" s="4"/>
      <c r="F17" s="4"/>
      <c r="G17" s="4"/>
      <c r="H17" s="4"/>
      <c r="I17" s="4"/>
      <c r="J17" s="4"/>
      <c r="K17" s="4"/>
      <c r="L17" s="4"/>
      <c r="M17" s="4"/>
      <c r="N17" s="4"/>
      <c r="O17" s="4"/>
      <c r="P17" s="4"/>
      <c r="Q17" s="4"/>
    </row>
    <row r="18" spans="1:17" ht="27.75" hidden="1" customHeight="1" x14ac:dyDescent="0.25">
      <c r="A18" s="305" t="s">
        <v>3328</v>
      </c>
      <c r="B18" s="370" t="s">
        <v>3329</v>
      </c>
      <c r="C18" s="371"/>
      <c r="D18" s="4"/>
      <c r="E18" s="4"/>
      <c r="F18" s="4"/>
      <c r="G18" s="4"/>
      <c r="H18" s="4"/>
      <c r="I18" s="4"/>
      <c r="J18" s="4"/>
      <c r="K18" s="4"/>
      <c r="L18" s="4"/>
      <c r="M18" s="4"/>
      <c r="N18" s="4"/>
      <c r="O18" s="4"/>
      <c r="P18" s="4"/>
      <c r="Q18" s="4"/>
    </row>
    <row r="19" spans="1:17" ht="45" hidden="1" customHeight="1" x14ac:dyDescent="0.25">
      <c r="A19" s="305" t="s">
        <v>3328</v>
      </c>
      <c r="B19" s="370" t="s">
        <v>3330</v>
      </c>
      <c r="C19" s="371"/>
      <c r="D19" s="4"/>
      <c r="E19" s="4"/>
      <c r="F19" s="4"/>
      <c r="G19" s="4"/>
      <c r="H19" s="4"/>
      <c r="I19" s="4"/>
      <c r="J19" s="4"/>
      <c r="K19" s="4"/>
      <c r="L19" s="4"/>
      <c r="M19" s="4"/>
      <c r="N19" s="4"/>
      <c r="O19" s="4"/>
      <c r="P19" s="4"/>
      <c r="Q19" s="4"/>
    </row>
    <row r="20" spans="1:17" ht="45" hidden="1" customHeight="1" x14ac:dyDescent="0.25">
      <c r="A20" s="305" t="s">
        <v>3331</v>
      </c>
      <c r="B20" s="370" t="s">
        <v>3332</v>
      </c>
      <c r="C20" s="371"/>
      <c r="D20" s="4"/>
      <c r="E20" s="4"/>
      <c r="F20" s="4"/>
      <c r="G20" s="4"/>
      <c r="H20" s="4"/>
      <c r="I20" s="4"/>
      <c r="J20" s="4"/>
      <c r="K20" s="4"/>
      <c r="L20" s="4"/>
      <c r="M20" s="4"/>
      <c r="N20" s="4"/>
      <c r="O20" s="4"/>
      <c r="P20" s="4"/>
      <c r="Q20" s="4"/>
    </row>
    <row r="21" spans="1:17" ht="30" hidden="1" customHeight="1" x14ac:dyDescent="0.25">
      <c r="A21" s="305" t="s">
        <v>3333</v>
      </c>
      <c r="B21" s="370" t="s">
        <v>3334</v>
      </c>
      <c r="C21" s="371"/>
      <c r="D21" s="4"/>
      <c r="E21" s="4"/>
      <c r="F21" s="4"/>
      <c r="G21" s="4"/>
      <c r="H21" s="4"/>
      <c r="I21" s="4"/>
      <c r="J21" s="4"/>
      <c r="K21" s="4"/>
      <c r="L21" s="4"/>
      <c r="M21" s="4"/>
      <c r="N21" s="4"/>
      <c r="O21" s="4"/>
      <c r="P21" s="4"/>
      <c r="Q21" s="4"/>
    </row>
    <row r="22" spans="1:17" ht="30" hidden="1" customHeight="1" x14ac:dyDescent="0.25">
      <c r="A22" s="305" t="s">
        <v>3335</v>
      </c>
      <c r="B22" s="370" t="s">
        <v>3336</v>
      </c>
      <c r="C22" s="371"/>
      <c r="D22" s="4"/>
      <c r="E22" s="4"/>
      <c r="F22" s="4"/>
      <c r="G22" s="4"/>
      <c r="H22" s="4"/>
      <c r="I22" s="4"/>
      <c r="J22" s="4"/>
      <c r="K22" s="4"/>
      <c r="L22" s="4"/>
      <c r="M22" s="4"/>
      <c r="N22" s="4"/>
      <c r="O22" s="4"/>
      <c r="P22" s="4"/>
      <c r="Q22" s="4"/>
    </row>
    <row r="23" spans="1:17" ht="30" hidden="1" customHeight="1" x14ac:dyDescent="0.25">
      <c r="A23" s="305" t="s">
        <v>3337</v>
      </c>
      <c r="B23" s="370" t="s">
        <v>3338</v>
      </c>
      <c r="C23" s="371"/>
      <c r="D23" s="4"/>
      <c r="E23" s="4"/>
      <c r="F23" s="4"/>
      <c r="G23" s="4"/>
      <c r="H23" s="4"/>
      <c r="I23" s="4"/>
      <c r="J23" s="4"/>
      <c r="K23" s="4"/>
      <c r="L23" s="4"/>
      <c r="M23" s="4"/>
      <c r="N23" s="4"/>
      <c r="O23" s="4"/>
      <c r="P23" s="4"/>
      <c r="Q23" s="4"/>
    </row>
    <row r="24" spans="1:17" ht="30" hidden="1" customHeight="1" x14ac:dyDescent="0.25">
      <c r="A24" s="305" t="s">
        <v>3339</v>
      </c>
      <c r="B24" s="370" t="s">
        <v>3340</v>
      </c>
      <c r="C24" s="371"/>
      <c r="D24" s="4"/>
      <c r="E24" s="4"/>
      <c r="F24" s="4"/>
      <c r="G24" s="4"/>
      <c r="H24" s="4"/>
      <c r="I24" s="4"/>
      <c r="J24" s="4"/>
      <c r="K24" s="4"/>
      <c r="L24" s="4"/>
      <c r="M24" s="4"/>
      <c r="N24" s="4"/>
      <c r="O24" s="4"/>
      <c r="P24" s="4"/>
      <c r="Q24" s="4"/>
    </row>
    <row r="25" spans="1:17" ht="30" hidden="1" customHeight="1" x14ac:dyDescent="0.25">
      <c r="A25" s="305" t="s">
        <v>3341</v>
      </c>
      <c r="B25" s="370" t="s">
        <v>3342</v>
      </c>
      <c r="C25" s="371"/>
      <c r="D25" s="4"/>
      <c r="E25" s="4"/>
      <c r="F25" s="4"/>
      <c r="G25" s="4"/>
      <c r="H25" s="4"/>
      <c r="I25" s="4"/>
      <c r="J25" s="4"/>
      <c r="K25" s="4"/>
      <c r="L25" s="4"/>
      <c r="M25" s="4"/>
      <c r="N25" s="4"/>
      <c r="O25" s="4"/>
      <c r="P25" s="4"/>
      <c r="Q25" s="4"/>
    </row>
    <row r="26" spans="1:17" ht="30" hidden="1" customHeight="1" x14ac:dyDescent="0.25">
      <c r="A26" s="305" t="s">
        <v>3343</v>
      </c>
      <c r="B26" s="370" t="s">
        <v>3344</v>
      </c>
      <c r="C26" s="371"/>
      <c r="D26" s="4"/>
      <c r="E26" s="4"/>
      <c r="F26" s="4"/>
      <c r="G26" s="4"/>
      <c r="H26" s="4"/>
      <c r="I26" s="4"/>
      <c r="J26" s="4"/>
      <c r="K26" s="4"/>
      <c r="L26" s="4"/>
      <c r="M26" s="4"/>
      <c r="N26" s="4"/>
      <c r="O26" s="4"/>
      <c r="P26" s="4"/>
      <c r="Q26" s="4"/>
    </row>
    <row r="27" spans="1:17" ht="70.5" hidden="1" customHeight="1" x14ac:dyDescent="0.25">
      <c r="A27" s="305" t="s">
        <v>3345</v>
      </c>
      <c r="B27" s="370" t="s">
        <v>3346</v>
      </c>
      <c r="C27" s="371"/>
      <c r="D27" s="4"/>
      <c r="E27" s="4"/>
      <c r="F27" s="4"/>
      <c r="G27" s="4"/>
      <c r="H27" s="4"/>
      <c r="I27" s="4"/>
      <c r="J27" s="4"/>
      <c r="K27" s="4"/>
      <c r="L27" s="4"/>
      <c r="M27" s="4"/>
      <c r="N27" s="4"/>
      <c r="O27" s="4"/>
      <c r="P27" s="4"/>
      <c r="Q27" s="4"/>
    </row>
    <row r="28" spans="1:17" ht="48" hidden="1" customHeight="1" x14ac:dyDescent="0.25">
      <c r="A28" s="305" t="s">
        <v>3347</v>
      </c>
      <c r="B28" s="370" t="s">
        <v>3348</v>
      </c>
      <c r="C28" s="371"/>
      <c r="D28" s="4"/>
      <c r="E28" s="4"/>
      <c r="F28" s="4"/>
      <c r="G28" s="4"/>
      <c r="H28" s="4"/>
      <c r="I28" s="4"/>
      <c r="J28" s="4"/>
      <c r="K28" s="4"/>
      <c r="L28" s="4"/>
      <c r="M28" s="4"/>
      <c r="N28" s="4"/>
      <c r="O28" s="4"/>
      <c r="P28" s="4"/>
      <c r="Q28" s="4"/>
    </row>
    <row r="29" spans="1:17" ht="100.5" hidden="1" customHeight="1" x14ac:dyDescent="0.25">
      <c r="A29" s="305" t="s">
        <v>3349</v>
      </c>
      <c r="B29" s="370" t="s">
        <v>3350</v>
      </c>
      <c r="C29" s="371"/>
      <c r="D29" s="4"/>
      <c r="E29" s="4"/>
      <c r="F29" s="4"/>
      <c r="G29" s="4"/>
      <c r="H29" s="4"/>
      <c r="I29" s="4"/>
      <c r="J29" s="4"/>
      <c r="K29" s="4"/>
      <c r="L29" s="4"/>
      <c r="M29" s="4"/>
      <c r="N29" s="4"/>
      <c r="O29" s="4"/>
      <c r="P29" s="4"/>
      <c r="Q29" s="4"/>
    </row>
    <row r="30" spans="1:17" ht="45" hidden="1" customHeight="1" x14ac:dyDescent="0.25">
      <c r="A30" s="305" t="s">
        <v>3351</v>
      </c>
      <c r="B30" s="370" t="s">
        <v>3352</v>
      </c>
      <c r="C30" s="371"/>
      <c r="D30" s="4"/>
      <c r="E30" s="4"/>
      <c r="F30" s="4"/>
      <c r="G30" s="4"/>
      <c r="H30" s="4"/>
      <c r="I30" s="4"/>
      <c r="J30" s="4"/>
      <c r="K30" s="4"/>
      <c r="L30" s="4"/>
      <c r="M30" s="4"/>
      <c r="N30" s="4"/>
      <c r="O30" s="4"/>
      <c r="P30" s="4"/>
      <c r="Q30" s="4"/>
    </row>
    <row r="31" spans="1:17" ht="45" hidden="1" customHeight="1" x14ac:dyDescent="0.25">
      <c r="A31" s="305" t="s">
        <v>3353</v>
      </c>
      <c r="B31" s="370" t="s">
        <v>3354</v>
      </c>
      <c r="C31" s="371"/>
      <c r="D31" s="4"/>
      <c r="E31" s="4"/>
      <c r="F31" s="4"/>
      <c r="G31" s="4"/>
      <c r="H31" s="4"/>
      <c r="I31" s="4"/>
      <c r="J31" s="4"/>
      <c r="K31" s="4"/>
      <c r="L31" s="4"/>
      <c r="M31" s="4"/>
      <c r="N31" s="4"/>
      <c r="O31" s="4"/>
      <c r="P31" s="4"/>
      <c r="Q31" s="4"/>
    </row>
    <row r="32" spans="1:17" ht="45" hidden="1" customHeight="1" x14ac:dyDescent="0.25">
      <c r="A32" s="305" t="s">
        <v>3355</v>
      </c>
      <c r="B32" s="370" t="s">
        <v>3356</v>
      </c>
      <c r="C32" s="371"/>
      <c r="D32" s="4"/>
      <c r="E32" s="4"/>
      <c r="F32" s="4"/>
      <c r="G32" s="4"/>
      <c r="H32" s="4"/>
      <c r="I32" s="4"/>
      <c r="J32" s="4"/>
      <c r="K32" s="4"/>
      <c r="L32" s="4"/>
      <c r="M32" s="4"/>
      <c r="N32" s="4"/>
      <c r="O32" s="4"/>
      <c r="P32" s="4"/>
      <c r="Q32" s="4"/>
    </row>
    <row r="33" spans="1:17" ht="72" hidden="1" customHeight="1" x14ac:dyDescent="0.25">
      <c r="A33" s="305" t="s">
        <v>3357</v>
      </c>
      <c r="B33" s="370" t="s">
        <v>3358</v>
      </c>
      <c r="C33" s="371"/>
      <c r="D33" s="4"/>
      <c r="E33" s="4"/>
      <c r="F33" s="4"/>
      <c r="G33" s="4"/>
      <c r="H33" s="4"/>
      <c r="I33" s="4"/>
      <c r="J33" s="4"/>
      <c r="K33" s="4"/>
      <c r="L33" s="4"/>
      <c r="M33" s="4"/>
      <c r="N33" s="4"/>
      <c r="O33" s="4"/>
      <c r="P33" s="4"/>
      <c r="Q33" s="4"/>
    </row>
    <row r="34" spans="1:17" ht="79.5" hidden="1" customHeight="1" x14ac:dyDescent="0.25">
      <c r="A34" s="305" t="s">
        <v>3359</v>
      </c>
      <c r="B34" s="370" t="s">
        <v>3360</v>
      </c>
      <c r="C34" s="371"/>
      <c r="D34" s="4"/>
      <c r="E34" s="4"/>
      <c r="F34" s="4"/>
      <c r="G34" s="4"/>
      <c r="H34" s="4"/>
      <c r="I34" s="4"/>
      <c r="J34" s="4"/>
      <c r="K34" s="4"/>
      <c r="L34" s="4"/>
      <c r="M34" s="4"/>
      <c r="N34" s="4"/>
      <c r="O34" s="4"/>
      <c r="P34" s="4"/>
      <c r="Q34" s="4"/>
    </row>
    <row r="35" spans="1:17" ht="70.5" hidden="1" customHeight="1" x14ac:dyDescent="0.25">
      <c r="A35" s="305" t="s">
        <v>3361</v>
      </c>
      <c r="B35" s="370" t="s">
        <v>3362</v>
      </c>
      <c r="C35" s="371"/>
      <c r="D35" s="4"/>
      <c r="E35" s="4"/>
      <c r="F35" s="4"/>
      <c r="G35" s="4"/>
      <c r="H35" s="4"/>
      <c r="I35" s="4"/>
      <c r="J35" s="4"/>
      <c r="K35" s="4"/>
      <c r="L35" s="4"/>
      <c r="M35" s="4"/>
      <c r="N35" s="4"/>
      <c r="O35" s="4"/>
      <c r="P35" s="4"/>
      <c r="Q35" s="4"/>
    </row>
    <row r="36" spans="1:17" ht="45.75" hidden="1" customHeight="1" x14ac:dyDescent="0.25">
      <c r="A36" s="305" t="s">
        <v>3363</v>
      </c>
      <c r="B36" s="370" t="s">
        <v>3364</v>
      </c>
      <c r="C36" s="371"/>
      <c r="D36" s="4"/>
      <c r="E36" s="4"/>
      <c r="F36" s="4"/>
      <c r="G36" s="4"/>
      <c r="H36" s="4"/>
      <c r="I36" s="4"/>
      <c r="J36" s="4"/>
      <c r="K36" s="4"/>
      <c r="L36" s="4"/>
      <c r="M36" s="4"/>
      <c r="N36" s="4"/>
      <c r="O36" s="4"/>
      <c r="P36" s="4"/>
      <c r="Q36" s="4"/>
    </row>
    <row r="37" spans="1:17" ht="54.75" hidden="1" customHeight="1" x14ac:dyDescent="0.25">
      <c r="A37" s="305" t="s">
        <v>3365</v>
      </c>
      <c r="B37" s="370" t="s">
        <v>3366</v>
      </c>
      <c r="C37" s="371"/>
      <c r="D37" s="4"/>
      <c r="E37" s="4"/>
      <c r="F37" s="4"/>
      <c r="G37" s="4"/>
      <c r="H37" s="4"/>
      <c r="I37" s="4"/>
      <c r="J37" s="4"/>
      <c r="K37" s="4"/>
      <c r="L37" s="4"/>
      <c r="M37" s="4"/>
      <c r="N37" s="4"/>
      <c r="O37" s="4"/>
      <c r="P37" s="4"/>
      <c r="Q37" s="4"/>
    </row>
    <row r="38" spans="1:17" ht="37.5" hidden="1" customHeight="1" x14ac:dyDescent="0.25">
      <c r="A38" s="305" t="s">
        <v>3367</v>
      </c>
      <c r="B38" s="370" t="s">
        <v>3368</v>
      </c>
      <c r="C38" s="371"/>
      <c r="D38" s="4"/>
      <c r="E38" s="4"/>
      <c r="F38" s="4"/>
      <c r="G38" s="4"/>
      <c r="H38" s="4"/>
      <c r="I38" s="4"/>
      <c r="J38" s="4"/>
      <c r="K38" s="4"/>
      <c r="L38" s="4"/>
      <c r="M38" s="4"/>
      <c r="N38" s="4"/>
      <c r="O38" s="4"/>
      <c r="P38" s="4"/>
      <c r="Q38" s="4"/>
    </row>
    <row r="39" spans="1:17" ht="61.5" hidden="1" customHeight="1" x14ac:dyDescent="0.25">
      <c r="A39" s="305" t="s">
        <v>3369</v>
      </c>
      <c r="B39" s="370" t="s">
        <v>3370</v>
      </c>
      <c r="C39" s="371"/>
      <c r="D39" s="4"/>
      <c r="E39" s="4"/>
      <c r="F39" s="4"/>
      <c r="G39" s="4"/>
      <c r="H39" s="4"/>
      <c r="I39" s="4"/>
      <c r="J39" s="4"/>
      <c r="K39" s="4"/>
      <c r="L39" s="4"/>
      <c r="M39" s="4"/>
      <c r="N39" s="4"/>
      <c r="O39" s="4"/>
      <c r="P39" s="4"/>
      <c r="Q39" s="4"/>
    </row>
    <row r="40" spans="1:17" ht="53.25" hidden="1" customHeight="1" x14ac:dyDescent="0.25">
      <c r="A40" s="305" t="s">
        <v>3371</v>
      </c>
      <c r="B40" s="370" t="s">
        <v>3372</v>
      </c>
      <c r="C40" s="371"/>
      <c r="D40" s="4"/>
      <c r="E40" s="4"/>
      <c r="F40" s="4"/>
      <c r="G40" s="4"/>
      <c r="H40" s="4"/>
      <c r="I40" s="4"/>
      <c r="J40" s="4"/>
      <c r="K40" s="4"/>
      <c r="L40" s="4"/>
      <c r="M40" s="4"/>
      <c r="N40" s="4"/>
      <c r="O40" s="4"/>
      <c r="P40" s="4"/>
      <c r="Q40" s="4"/>
    </row>
    <row r="41" spans="1:17" ht="73.5" hidden="1" customHeight="1" x14ac:dyDescent="0.25">
      <c r="A41" s="305" t="s">
        <v>3373</v>
      </c>
      <c r="B41" s="370" t="s">
        <v>3374</v>
      </c>
      <c r="C41" s="371"/>
      <c r="D41" s="4"/>
      <c r="E41" s="4"/>
      <c r="F41" s="4"/>
      <c r="G41" s="4"/>
      <c r="H41" s="4"/>
      <c r="I41" s="4"/>
      <c r="J41" s="4"/>
      <c r="K41" s="4"/>
      <c r="L41" s="4"/>
      <c r="M41" s="4"/>
      <c r="N41" s="4"/>
      <c r="O41" s="4"/>
      <c r="P41" s="4"/>
      <c r="Q41" s="4"/>
    </row>
    <row r="42" spans="1:17" ht="57.75" hidden="1" customHeight="1" x14ac:dyDescent="0.25">
      <c r="A42" s="305" t="s">
        <v>3375</v>
      </c>
      <c r="B42" s="370" t="s">
        <v>3376</v>
      </c>
      <c r="C42" s="371"/>
      <c r="D42" s="4"/>
      <c r="E42" s="4"/>
      <c r="F42" s="4"/>
      <c r="G42" s="4"/>
      <c r="H42" s="4"/>
      <c r="I42" s="4"/>
      <c r="J42" s="4"/>
      <c r="K42" s="4"/>
      <c r="L42" s="4"/>
      <c r="M42" s="4"/>
      <c r="N42" s="4"/>
      <c r="O42" s="4"/>
      <c r="P42" s="4"/>
      <c r="Q42" s="4"/>
    </row>
    <row r="43" spans="1:17" ht="84" hidden="1" customHeight="1" x14ac:dyDescent="0.25">
      <c r="A43" s="305" t="s">
        <v>3377</v>
      </c>
      <c r="B43" s="370" t="s">
        <v>3378</v>
      </c>
      <c r="C43" s="371"/>
      <c r="D43" s="4"/>
      <c r="E43" s="4"/>
      <c r="F43" s="4"/>
      <c r="G43" s="4"/>
      <c r="H43" s="4"/>
      <c r="I43" s="4"/>
      <c r="J43" s="4"/>
      <c r="K43" s="4"/>
      <c r="L43" s="4"/>
      <c r="M43" s="4"/>
      <c r="N43" s="4"/>
      <c r="O43" s="4"/>
      <c r="P43" s="4"/>
      <c r="Q43" s="4"/>
    </row>
    <row r="44" spans="1:17" ht="48" hidden="1" customHeight="1" x14ac:dyDescent="0.25">
      <c r="A44" s="305" t="s">
        <v>3379</v>
      </c>
      <c r="B44" s="370" t="s">
        <v>3380</v>
      </c>
      <c r="C44" s="371"/>
      <c r="D44" s="4"/>
      <c r="E44" s="4"/>
      <c r="F44" s="4"/>
      <c r="G44" s="4"/>
      <c r="H44" s="4"/>
      <c r="I44" s="4"/>
      <c r="J44" s="4"/>
      <c r="K44" s="4"/>
      <c r="L44" s="4"/>
      <c r="M44" s="4"/>
      <c r="N44" s="4"/>
      <c r="O44" s="4"/>
      <c r="P44" s="4"/>
      <c r="Q44" s="4"/>
    </row>
    <row r="45" spans="1:17" ht="57" hidden="1" customHeight="1" x14ac:dyDescent="0.25">
      <c r="A45" s="305" t="s">
        <v>3381</v>
      </c>
      <c r="B45" s="370" t="s">
        <v>3382</v>
      </c>
      <c r="C45" s="371"/>
      <c r="D45" s="4"/>
      <c r="E45" s="4"/>
      <c r="F45" s="4"/>
      <c r="G45" s="4"/>
      <c r="H45" s="4"/>
      <c r="I45" s="4"/>
      <c r="J45" s="4"/>
      <c r="K45" s="4"/>
      <c r="L45" s="4"/>
      <c r="M45" s="4"/>
      <c r="N45" s="4"/>
      <c r="O45" s="4"/>
      <c r="P45" s="4"/>
      <c r="Q45" s="4"/>
    </row>
    <row r="46" spans="1:17" ht="73.5" hidden="1" customHeight="1" x14ac:dyDescent="0.25">
      <c r="A46" s="305" t="s">
        <v>3383</v>
      </c>
      <c r="B46" s="379" t="s">
        <v>3384</v>
      </c>
      <c r="C46" s="371"/>
      <c r="D46" s="41"/>
      <c r="E46" s="4"/>
      <c r="F46" s="4"/>
      <c r="G46" s="4"/>
      <c r="H46" s="4"/>
      <c r="I46" s="4"/>
      <c r="J46" s="4"/>
      <c r="K46" s="4"/>
      <c r="L46" s="4"/>
      <c r="M46" s="4"/>
      <c r="N46" s="4"/>
      <c r="O46" s="4"/>
      <c r="P46" s="4"/>
      <c r="Q46" s="4"/>
    </row>
    <row r="47" spans="1:17" ht="66" hidden="1" customHeight="1" x14ac:dyDescent="0.25">
      <c r="A47" s="46" t="s">
        <v>3385</v>
      </c>
      <c r="B47" s="380" t="s">
        <v>3386</v>
      </c>
      <c r="C47" s="380"/>
      <c r="D47" s="4"/>
      <c r="E47" s="4"/>
      <c r="F47" s="4"/>
      <c r="G47" s="4"/>
      <c r="H47" s="4"/>
      <c r="I47" s="4"/>
      <c r="J47" s="4"/>
      <c r="K47" s="4"/>
      <c r="L47" s="4"/>
      <c r="M47" s="4"/>
      <c r="N47" s="4"/>
      <c r="O47" s="4"/>
      <c r="P47" s="4"/>
      <c r="Q47" s="4"/>
    </row>
    <row r="48" spans="1:17" ht="123.75" customHeight="1" x14ac:dyDescent="0.25">
      <c r="A48" s="267" t="s">
        <v>3387</v>
      </c>
      <c r="B48" s="378" t="s">
        <v>3388</v>
      </c>
      <c r="C48" s="377"/>
      <c r="D48" s="4"/>
      <c r="E48" s="4"/>
      <c r="F48" s="4"/>
      <c r="G48" s="4"/>
      <c r="H48" s="4"/>
      <c r="I48" s="4"/>
      <c r="J48" s="4"/>
      <c r="K48" s="4"/>
      <c r="L48" s="4"/>
      <c r="M48" s="4"/>
      <c r="N48" s="4"/>
      <c r="O48" s="4"/>
      <c r="P48" s="4"/>
      <c r="Q48" s="4"/>
    </row>
    <row r="49" spans="1:17" ht="34.5" customHeight="1" x14ac:dyDescent="0.25">
      <c r="A49" s="267" t="s">
        <v>3389</v>
      </c>
      <c r="B49" s="376" t="s">
        <v>3390</v>
      </c>
      <c r="C49" s="377"/>
      <c r="D49" s="4"/>
      <c r="E49" s="4"/>
      <c r="F49" s="4"/>
      <c r="G49" s="4"/>
      <c r="H49" s="4"/>
      <c r="I49" s="4"/>
      <c r="J49" s="4"/>
      <c r="K49" s="4"/>
      <c r="L49" s="4"/>
      <c r="M49" s="4"/>
      <c r="N49" s="4"/>
      <c r="O49" s="4"/>
      <c r="P49" s="4"/>
      <c r="Q49" s="4"/>
    </row>
    <row r="50" spans="1:17" ht="34.5" customHeight="1" x14ac:dyDescent="0.25">
      <c r="A50" s="267" t="s">
        <v>3391</v>
      </c>
      <c r="B50" s="376" t="s">
        <v>3392</v>
      </c>
      <c r="C50" s="377"/>
      <c r="D50" s="4"/>
      <c r="E50" s="4"/>
      <c r="F50" s="4"/>
      <c r="G50" s="4"/>
      <c r="H50" s="4"/>
      <c r="I50" s="4"/>
      <c r="J50" s="4"/>
      <c r="K50" s="4"/>
      <c r="L50" s="4"/>
      <c r="M50" s="4"/>
      <c r="N50" s="4"/>
      <c r="O50" s="4"/>
      <c r="P50" s="4"/>
      <c r="Q50" s="4"/>
    </row>
    <row r="51" spans="1:17" ht="31.5" customHeight="1" x14ac:dyDescent="0.25">
      <c r="A51" s="306" t="s">
        <v>3393</v>
      </c>
      <c r="B51" s="370" t="s">
        <v>3394</v>
      </c>
      <c r="C51" s="371"/>
      <c r="D51" s="4"/>
      <c r="E51" s="4"/>
      <c r="F51" s="4"/>
      <c r="G51" s="4"/>
      <c r="H51" s="4"/>
      <c r="I51" s="4"/>
      <c r="J51" s="4"/>
      <c r="K51" s="4"/>
      <c r="L51" s="4"/>
      <c r="M51" s="4"/>
      <c r="N51" s="4"/>
      <c r="O51" s="4"/>
      <c r="P51" s="4"/>
      <c r="Q51" s="4"/>
    </row>
    <row r="52" spans="1:17" ht="31.5" customHeight="1" x14ac:dyDescent="0.25">
      <c r="A52" s="306" t="s">
        <v>3395</v>
      </c>
      <c r="B52" s="370" t="s">
        <v>3396</v>
      </c>
      <c r="C52" s="371"/>
      <c r="D52" s="4"/>
      <c r="E52" s="4"/>
      <c r="F52" s="4"/>
      <c r="G52" s="4"/>
      <c r="H52" s="4"/>
      <c r="I52" s="4"/>
      <c r="J52" s="4"/>
      <c r="K52" s="4"/>
      <c r="L52" s="4"/>
      <c r="M52" s="4"/>
      <c r="N52" s="4"/>
      <c r="O52" s="4"/>
      <c r="P52" s="4"/>
      <c r="Q52" s="4"/>
    </row>
    <row r="53" spans="1:17" ht="31.5" customHeight="1" x14ac:dyDescent="0.25">
      <c r="A53" s="306" t="s">
        <v>3397</v>
      </c>
      <c r="B53" s="370" t="s">
        <v>3398</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Samadol</cp:lastModifiedBy>
  <cp:lastPrinted>2023-07-06T19:56:25Z</cp:lastPrinted>
  <dcterms:created xsi:type="dcterms:W3CDTF">2022-04-01T05:14:30Z</dcterms:created>
  <dcterms:modified xsi:type="dcterms:W3CDTF">2023-07-07T07:49:56Z</dcterms:modified>
</cp:coreProperties>
</file>